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unnin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2" i="1" l="1"/>
  <c r="H52" i="1"/>
  <c r="J51" i="1"/>
  <c r="H51" i="1"/>
  <c r="K51" i="1" s="1"/>
  <c r="J50" i="1"/>
  <c r="H50" i="1"/>
  <c r="K50" i="1" s="1"/>
  <c r="J49" i="1"/>
  <c r="H49" i="1"/>
  <c r="K49" i="1" s="1"/>
  <c r="J48" i="1"/>
  <c r="H48" i="1"/>
  <c r="K48" i="1" s="1"/>
  <c r="J47" i="1"/>
  <c r="H47" i="1"/>
  <c r="K47" i="1" s="1"/>
  <c r="J46" i="1"/>
  <c r="H46" i="1"/>
  <c r="K46" i="1" s="1"/>
  <c r="J45" i="1"/>
  <c r="H45" i="1"/>
  <c r="K45" i="1" s="1"/>
  <c r="J44" i="1"/>
  <c r="H44" i="1"/>
  <c r="K44" i="1" s="1"/>
  <c r="J43" i="1"/>
  <c r="H43" i="1"/>
  <c r="K43" i="1" s="1"/>
  <c r="J42" i="1"/>
  <c r="H42" i="1"/>
  <c r="K42" i="1" s="1"/>
  <c r="J41" i="1"/>
  <c r="F41" i="1"/>
  <c r="H41" i="1" s="1"/>
  <c r="K41" i="1" s="1"/>
  <c r="J40" i="1"/>
  <c r="H40" i="1"/>
  <c r="K40" i="1" s="1"/>
  <c r="J39" i="1"/>
  <c r="H39" i="1"/>
  <c r="K39" i="1" s="1"/>
  <c r="J38" i="1"/>
  <c r="H38" i="1"/>
  <c r="K38" i="1" s="1"/>
  <c r="J37" i="1"/>
  <c r="H37" i="1"/>
  <c r="K37" i="1" s="1"/>
  <c r="J36" i="1"/>
  <c r="H36" i="1"/>
  <c r="K36" i="1" s="1"/>
  <c r="J35" i="1"/>
  <c r="H35" i="1"/>
  <c r="K35" i="1" s="1"/>
  <c r="J34" i="1"/>
  <c r="H34" i="1"/>
  <c r="K34" i="1" s="1"/>
  <c r="J33" i="1"/>
  <c r="H33" i="1"/>
  <c r="K33" i="1" s="1"/>
  <c r="J32" i="1"/>
  <c r="H32" i="1"/>
  <c r="K32" i="1" s="1"/>
  <c r="J31" i="1"/>
  <c r="H31" i="1"/>
  <c r="K31" i="1" s="1"/>
  <c r="J30" i="1"/>
  <c r="H30" i="1"/>
  <c r="K30" i="1" s="1"/>
  <c r="J29" i="1"/>
  <c r="H29" i="1"/>
  <c r="K29" i="1" s="1"/>
  <c r="J28" i="1"/>
  <c r="H28" i="1"/>
  <c r="K28" i="1" s="1"/>
  <c r="J27" i="1"/>
  <c r="H27" i="1"/>
  <c r="K27" i="1" s="1"/>
  <c r="J26" i="1"/>
  <c r="H26" i="1"/>
  <c r="K26" i="1" s="1"/>
  <c r="J25" i="1"/>
  <c r="H25" i="1"/>
  <c r="K25" i="1" s="1"/>
  <c r="J24" i="1"/>
  <c r="H24" i="1"/>
  <c r="K24" i="1" s="1"/>
  <c r="J23" i="1"/>
  <c r="H23" i="1"/>
  <c r="K23" i="1" s="1"/>
  <c r="J22" i="1"/>
  <c r="H22" i="1"/>
  <c r="K22" i="1" s="1"/>
  <c r="J21" i="1"/>
  <c r="H21" i="1"/>
  <c r="K21" i="1" s="1"/>
  <c r="J20" i="1"/>
  <c r="H20" i="1"/>
  <c r="K20" i="1" s="1"/>
  <c r="F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/>
  <c r="K11" i="1"/>
  <c r="J11" i="1"/>
  <c r="H11" i="1"/>
  <c r="K10" i="1"/>
  <c r="J10" i="1"/>
  <c r="H10" i="1"/>
  <c r="K9" i="1"/>
  <c r="J9" i="1"/>
  <c r="H9" i="1"/>
  <c r="K8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J8" i="1"/>
  <c r="H8" i="1"/>
  <c r="L52" i="1" l="1"/>
  <c r="K52" i="1"/>
  <c r="L20" i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</calcChain>
</file>

<file path=xl/sharedStrings.xml><?xml version="1.0" encoding="utf-8"?>
<sst xmlns="http://schemas.openxmlformats.org/spreadsheetml/2006/main" count="151" uniqueCount="47">
  <si>
    <t xml:space="preserve">Actual vs. Estimate-- all IDC/F&amp;A would be estimates except for the actual entry from AgBooks.  </t>
  </si>
  <si>
    <t>IDC/F&amp;A rate</t>
  </si>
  <si>
    <t>Benefits paid on previous month's effort.  Ex. Benefits paid in January are for December's effort and should correspond with Dec timesheet entries.</t>
  </si>
  <si>
    <t>Balance</t>
  </si>
  <si>
    <t>IDC rate went up to 44% at the end of the fiscal year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</si>
  <si>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</si>
  <si>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</si>
  <si>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</si>
  <si>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</si>
  <si>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</si>
  <si>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</si>
  <si>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</si>
  <si>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</si>
  <si>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</si>
  <si>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</si>
  <si>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</si>
  <si>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Project End Date:  04/30/13</t>
  </si>
  <si>
    <t>Payroll</t>
  </si>
  <si>
    <t>Y</t>
  </si>
  <si>
    <t>Benefits</t>
  </si>
  <si>
    <t>May and June 2012</t>
  </si>
  <si>
    <t>IDC</t>
  </si>
  <si>
    <t>N</t>
  </si>
  <si>
    <t>F&amp;A May and June 2012</t>
  </si>
  <si>
    <t>Participant Support</t>
  </si>
  <si>
    <t>Long Distance</t>
  </si>
  <si>
    <t>Conference Call - 6/12/2012 meeting</t>
  </si>
  <si>
    <t>Workshops/Conference</t>
  </si>
  <si>
    <t>Out of State Travel</t>
  </si>
  <si>
    <t>Out of State Lodging</t>
  </si>
  <si>
    <t>F&amp;A July 2012</t>
  </si>
  <si>
    <t>F&amp;A August 2012</t>
  </si>
  <si>
    <t>For August 2012</t>
  </si>
  <si>
    <t>For September 2012</t>
  </si>
  <si>
    <t>4W3965 WSRTC Meeting Coordination, Task Order 3</t>
  </si>
  <si>
    <t>WSRTTIF 2012 - lodging</t>
  </si>
  <si>
    <t>Travel, NRITS 2012 - airfare</t>
  </si>
  <si>
    <t>Travel, NRITS 2012 - lodging deposit</t>
  </si>
  <si>
    <t>2012 NRITS reg. fee</t>
  </si>
  <si>
    <t>Travel, NRITS 2012 - airline ticket fee</t>
  </si>
  <si>
    <t>Travel, NRITS 2012 - airline ticket</t>
  </si>
  <si>
    <t>Travel, NRITS 2012 - ticket</t>
  </si>
  <si>
    <t>Travel, NRITS 2012 - ticket fee</t>
  </si>
  <si>
    <t>NRITS lodging</t>
  </si>
  <si>
    <t>Per diem</t>
  </si>
  <si>
    <t>NRITS 2012</t>
  </si>
  <si>
    <t>Meeting room - NRITS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</si>
</sst>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3" borderId="0" xfId="0" applyNumberFormat="1" applyFill="1"/>
    <xf numFmtId="164" fontId="0" fillId="0" borderId="0" xfId="0" applyNumberFormat="1"/>
    <xf numFmtId="0" fontId="0" fillId="4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5" borderId="0" xfId="0" applyNumberFormat="1" applyFill="1"/>
    <xf numFmtId="0" fontId="0" fillId="5" borderId="0" xfId="0" applyFill="1"/>
    <xf numFmtId="165" fontId="0" fillId="5" borderId="0" xfId="0" applyNumberFormat="1" applyFill="1"/>
    <xf numFmtId="165" fontId="0" fillId="0" borderId="0" xfId="0" applyNumberFormat="1" applyFill="1"/>
    <xf numFmtId="14" fontId="0" fillId="0" borderId="0" xfId="0" applyNumberFormat="1"/>
    <xf numFmtId="165" fontId="0" fillId="0" borderId="0" xfId="0" applyNumberFormat="1"/>
    <xf numFmtId="17" fontId="0" fillId="0" borderId="0" xfId="0" applyNumberFormat="1"/>
    <xf numFmtId="15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4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5" borderId="0" xfId="0" applyNumberFormat="1" applyFont="1" applyFill="1"/>
    <xf numFmtId="165" fontId="2" fillId="0" borderId="0" xfId="0" applyNumberFormat="1" applyFont="1"/>
    <xf numFmtId="0" fontId="0" fillId="2" borderId="0" xfId="0" applyFill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O25" sqref="O25"/>
    </sheetView>
  </sheetViews>
  <sheetFormatPr defaultRowHeight="15" x14ac:dyDescent="0.25"/>
  <cols>
    <col min="1" max="1" width="16.42578125" customWidth="1"/>
    <col min="2" max="2" width="10.7109375" bestFit="1" customWidth="1"/>
    <col min="3" max="3" width="22.42578125" bestFit="1" customWidth="1"/>
    <col min="4" max="4" width="8.7109375" bestFit="1" customWidth="1"/>
    <col min="5" max="5" width="44.140625" bestFit="1" customWidth="1"/>
    <col min="6" max="6" width="12.7109375" bestFit="1" customWidth="1"/>
    <col min="8" max="8" width="15.5703125" style="15" customWidth="1"/>
    <col min="9" max="9" width="10.5703125" bestFit="1" customWidth="1"/>
    <col min="10" max="10" width="11" customWidth="1"/>
    <col min="11" max="11" width="9.7109375" bestFit="1" customWidth="1"/>
    <col min="12" max="12" width="10.140625" bestFit="1" customWidth="1"/>
    <col min="13" max="13" width="3.28515625" customWidth="1"/>
    <col min="14" max="14" width="47.7109375" bestFit="1" customWidth="1"/>
  </cols>
  <sheetData>
    <row r="1" spans="1:14" x14ac:dyDescent="0.25">
      <c r="A1" s="1" t="s">
        <v>34</v>
      </c>
    </row>
    <row r="2" spans="1:14" x14ac:dyDescent="0.25">
      <c r="A2" s="1" t="s">
        <v>16</v>
      </c>
      <c r="J2" s="22" t="s">
        <v>0</v>
      </c>
      <c r="K2" s="22"/>
      <c r="L2" s="22"/>
      <c r="M2" s="22"/>
      <c r="N2" s="22"/>
    </row>
    <row r="3" spans="1:14" x14ac:dyDescent="0.25">
      <c r="A3" s="1"/>
      <c r="F3" s="1" t="s">
        <v>1</v>
      </c>
      <c r="G3" s="2">
        <v>0.42499999999999999</v>
      </c>
      <c r="H3" s="16"/>
      <c r="I3" s="3"/>
      <c r="J3" t="s">
        <v>2</v>
      </c>
    </row>
    <row r="4" spans="1:14" x14ac:dyDescent="0.25">
      <c r="A4" s="1" t="s">
        <v>3</v>
      </c>
      <c r="F4" s="1" t="s">
        <v>1</v>
      </c>
      <c r="G4" s="2">
        <v>0.44</v>
      </c>
      <c r="H4" s="17" t="s">
        <v>4</v>
      </c>
      <c r="I4" s="4"/>
      <c r="J4" s="4"/>
      <c r="K4" s="4"/>
    </row>
    <row r="5" spans="1:14" x14ac:dyDescent="0.25">
      <c r="A5" s="1"/>
      <c r="B5" s="1"/>
      <c r="C5" s="1"/>
      <c r="D5" s="1"/>
      <c r="E5" s="1"/>
      <c r="F5" s="23" t="s">
        <v>5</v>
      </c>
      <c r="G5" s="23"/>
      <c r="H5" s="18"/>
      <c r="I5" s="23" t="s">
        <v>6</v>
      </c>
      <c r="J5" s="23"/>
      <c r="K5" s="1"/>
      <c r="L5" s="1"/>
      <c r="M5" s="1"/>
      <c r="N5" s="1"/>
    </row>
    <row r="6" spans="1:14" ht="15.75" thickBot="1" x14ac:dyDescent="0.3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19" t="s">
        <v>14</v>
      </c>
      <c r="I6" s="5" t="s">
        <v>12</v>
      </c>
      <c r="J6" s="5" t="s">
        <v>13</v>
      </c>
      <c r="K6" s="5" t="s">
        <v>14</v>
      </c>
      <c r="L6" s="5" t="s">
        <v>3</v>
      </c>
      <c r="M6" s="5"/>
      <c r="N6" s="6" t="s">
        <v>15</v>
      </c>
    </row>
    <row r="7" spans="1:14" x14ac:dyDescent="0.25">
      <c r="A7" s="7"/>
      <c r="B7" s="7"/>
      <c r="C7" s="8"/>
      <c r="D7" s="8"/>
      <c r="E7" s="8"/>
      <c r="F7" s="8"/>
      <c r="G7" s="9"/>
      <c r="H7" s="20"/>
      <c r="I7" s="9"/>
      <c r="J7" s="9"/>
      <c r="K7" s="9"/>
      <c r="L7" s="10">
        <v>77000</v>
      </c>
      <c r="M7" s="8"/>
      <c r="N7" s="8"/>
    </row>
    <row r="8" spans="1:14" x14ac:dyDescent="0.25">
      <c r="A8" s="11">
        <v>41067</v>
      </c>
      <c r="B8" s="11">
        <v>41071</v>
      </c>
      <c r="C8" t="s">
        <v>17</v>
      </c>
      <c r="D8" t="s">
        <v>18</v>
      </c>
      <c r="E8" s="13">
        <v>41030</v>
      </c>
      <c r="F8" s="12">
        <v>31.89</v>
      </c>
      <c r="G8" s="12"/>
      <c r="H8" s="21">
        <f t="shared" ref="H8:H37" si="0">F8+G8</f>
        <v>31.89</v>
      </c>
      <c r="I8" s="12"/>
      <c r="J8" s="12">
        <f t="shared" ref="J8:J14" si="1">IF(G8=0,IF(D8="Y", (F8*$G$3)+(I8*$G$3),0), 0)</f>
        <v>13.55325</v>
      </c>
      <c r="K8" s="12">
        <f t="shared" ref="K8:K52" si="2">IF(H8&gt;0, 0, I8+J8)</f>
        <v>0</v>
      </c>
      <c r="L8" s="12">
        <f t="shared" ref="L8:L52" si="3">L7-H8-K8</f>
        <v>76968.11</v>
      </c>
    </row>
    <row r="9" spans="1:14" x14ac:dyDescent="0.25">
      <c r="A9" s="11">
        <v>41090</v>
      </c>
      <c r="B9" s="11">
        <v>41090</v>
      </c>
      <c r="C9" t="s">
        <v>19</v>
      </c>
      <c r="D9" t="s">
        <v>18</v>
      </c>
      <c r="E9" s="13" t="s">
        <v>20</v>
      </c>
      <c r="F9" s="12">
        <v>186.18</v>
      </c>
      <c r="G9" s="12"/>
      <c r="H9" s="21">
        <f t="shared" si="0"/>
        <v>186.18</v>
      </c>
      <c r="I9" s="12"/>
      <c r="J9" s="12">
        <f t="shared" si="1"/>
        <v>79.126500000000007</v>
      </c>
      <c r="K9" s="12">
        <f t="shared" si="2"/>
        <v>0</v>
      </c>
      <c r="L9" s="12">
        <f t="shared" si="3"/>
        <v>76781.930000000008</v>
      </c>
    </row>
    <row r="10" spans="1:14" x14ac:dyDescent="0.25">
      <c r="A10" s="11">
        <v>41090</v>
      </c>
      <c r="B10" s="11">
        <v>41090</v>
      </c>
      <c r="C10" t="s">
        <v>21</v>
      </c>
      <c r="D10" t="s">
        <v>22</v>
      </c>
      <c r="E10" t="s">
        <v>23</v>
      </c>
      <c r="F10" s="12"/>
      <c r="G10" s="12">
        <v>280.97000000000003</v>
      </c>
      <c r="H10" s="21">
        <f t="shared" si="0"/>
        <v>280.97000000000003</v>
      </c>
      <c r="I10" s="12"/>
      <c r="J10" s="12">
        <f t="shared" si="1"/>
        <v>0</v>
      </c>
      <c r="K10" s="12">
        <f t="shared" si="2"/>
        <v>0</v>
      </c>
      <c r="L10" s="12">
        <f t="shared" si="3"/>
        <v>76500.960000000006</v>
      </c>
    </row>
    <row r="11" spans="1:14" x14ac:dyDescent="0.25">
      <c r="A11" s="11">
        <v>41074</v>
      </c>
      <c r="B11" s="11">
        <v>41078</v>
      </c>
      <c r="C11" t="s">
        <v>24</v>
      </c>
      <c r="D11" t="s">
        <v>22</v>
      </c>
      <c r="E11" s="14" t="s">
        <v>35</v>
      </c>
      <c r="F11" s="12">
        <v>184.8</v>
      </c>
      <c r="G11" s="12"/>
      <c r="H11" s="21">
        <f t="shared" si="0"/>
        <v>184.8</v>
      </c>
      <c r="I11" s="12"/>
      <c r="J11" s="12">
        <f t="shared" si="1"/>
        <v>0</v>
      </c>
      <c r="K11" s="12">
        <f t="shared" si="2"/>
        <v>0</v>
      </c>
      <c r="L11" s="12">
        <f t="shared" si="3"/>
        <v>76316.160000000003</v>
      </c>
    </row>
    <row r="12" spans="1:14" x14ac:dyDescent="0.25">
      <c r="A12" s="11">
        <v>41072</v>
      </c>
      <c r="B12" s="11">
        <v>41101</v>
      </c>
      <c r="C12" t="s">
        <v>25</v>
      </c>
      <c r="D12" t="s">
        <v>18</v>
      </c>
      <c r="E12" t="s">
        <v>26</v>
      </c>
      <c r="F12" s="12">
        <v>38.19</v>
      </c>
      <c r="G12" s="12"/>
      <c r="H12" s="21">
        <f t="shared" si="0"/>
        <v>38.19</v>
      </c>
      <c r="I12" s="12"/>
      <c r="J12" s="12">
        <f t="shared" si="1"/>
        <v>16.230749999999997</v>
      </c>
      <c r="K12" s="12">
        <f t="shared" si="2"/>
        <v>0</v>
      </c>
      <c r="L12" s="12">
        <f t="shared" si="3"/>
        <v>76277.97</v>
      </c>
    </row>
    <row r="13" spans="1:14" x14ac:dyDescent="0.25">
      <c r="A13" s="11">
        <v>41090</v>
      </c>
      <c r="B13" s="11">
        <v>41101</v>
      </c>
      <c r="C13" t="s">
        <v>17</v>
      </c>
      <c r="D13" t="s">
        <v>18</v>
      </c>
      <c r="E13" s="13">
        <v>41061</v>
      </c>
      <c r="F13" s="12">
        <v>217.11</v>
      </c>
      <c r="G13" s="12"/>
      <c r="H13" s="21">
        <f t="shared" si="0"/>
        <v>217.11</v>
      </c>
      <c r="I13" s="12"/>
      <c r="J13" s="12">
        <f t="shared" si="1"/>
        <v>92.271749999999997</v>
      </c>
      <c r="K13" s="12">
        <f t="shared" si="2"/>
        <v>0</v>
      </c>
      <c r="L13" s="12">
        <f t="shared" si="3"/>
        <v>76060.86</v>
      </c>
    </row>
    <row r="14" spans="1:14" x14ac:dyDescent="0.25">
      <c r="A14" s="11">
        <v>41090</v>
      </c>
      <c r="B14" s="11">
        <v>41101</v>
      </c>
      <c r="C14" t="s">
        <v>17</v>
      </c>
      <c r="D14" t="s">
        <v>18</v>
      </c>
      <c r="E14" s="13">
        <v>41061</v>
      </c>
      <c r="F14" s="12">
        <v>225.93</v>
      </c>
      <c r="G14" s="12"/>
      <c r="H14" s="21">
        <f t="shared" si="0"/>
        <v>225.93</v>
      </c>
      <c r="I14" s="12"/>
      <c r="J14" s="12">
        <f t="shared" si="1"/>
        <v>96.020250000000004</v>
      </c>
      <c r="K14" s="12">
        <f t="shared" si="2"/>
        <v>0</v>
      </c>
      <c r="L14" s="12">
        <f t="shared" si="3"/>
        <v>75834.930000000008</v>
      </c>
    </row>
    <row r="15" spans="1:14" x14ac:dyDescent="0.25">
      <c r="A15" s="11">
        <v>41121</v>
      </c>
      <c r="B15" s="11">
        <v>41131</v>
      </c>
      <c r="C15" t="s">
        <v>17</v>
      </c>
      <c r="D15" t="s">
        <v>18</v>
      </c>
      <c r="E15" s="13">
        <v>41091</v>
      </c>
      <c r="F15" s="12">
        <v>546.38</v>
      </c>
      <c r="G15" s="12"/>
      <c r="H15" s="21">
        <f t="shared" si="0"/>
        <v>546.38</v>
      </c>
      <c r="I15" s="12"/>
      <c r="J15" s="10">
        <f>IF(G15=0,IF(D15="Y", (F15*$G$4)+(I15*$G$4),0), 0)</f>
        <v>240.40719999999999</v>
      </c>
      <c r="K15" s="12">
        <f t="shared" si="2"/>
        <v>0</v>
      </c>
      <c r="L15" s="12">
        <f t="shared" si="3"/>
        <v>75288.55</v>
      </c>
      <c r="N15" s="4" t="s">
        <v>4</v>
      </c>
    </row>
    <row r="16" spans="1:14" x14ac:dyDescent="0.25">
      <c r="A16" s="11">
        <v>41121</v>
      </c>
      <c r="B16" s="11">
        <v>41131</v>
      </c>
      <c r="C16" t="s">
        <v>17</v>
      </c>
      <c r="D16" t="s">
        <v>18</v>
      </c>
      <c r="E16" s="13">
        <v>41091</v>
      </c>
      <c r="F16" s="12">
        <v>861.33</v>
      </c>
      <c r="G16" s="12"/>
      <c r="H16" s="21">
        <f t="shared" si="0"/>
        <v>861.33</v>
      </c>
      <c r="I16" s="12"/>
      <c r="J16" s="12">
        <f t="shared" ref="J16:J52" si="4">IF(G16=0,IF(D16="Y", (F16*$G$4)+(I16*$G$4),0), 0)</f>
        <v>378.98520000000002</v>
      </c>
      <c r="K16" s="12">
        <f t="shared" si="2"/>
        <v>0</v>
      </c>
      <c r="L16" s="12">
        <f t="shared" si="3"/>
        <v>74427.22</v>
      </c>
    </row>
    <row r="17" spans="1:12" x14ac:dyDescent="0.25">
      <c r="A17" s="11">
        <v>41121</v>
      </c>
      <c r="B17" s="11">
        <v>41131</v>
      </c>
      <c r="C17" t="s">
        <v>17</v>
      </c>
      <c r="D17" t="s">
        <v>18</v>
      </c>
      <c r="E17" s="13">
        <v>41091</v>
      </c>
      <c r="F17" s="12">
        <v>32.85</v>
      </c>
      <c r="G17" s="12"/>
      <c r="H17" s="21">
        <f t="shared" si="0"/>
        <v>32.85</v>
      </c>
      <c r="I17" s="12"/>
      <c r="J17" s="12">
        <f t="shared" si="4"/>
        <v>14.454000000000001</v>
      </c>
      <c r="K17" s="12">
        <f t="shared" si="2"/>
        <v>0</v>
      </c>
      <c r="L17" s="12">
        <f t="shared" si="3"/>
        <v>74394.37</v>
      </c>
    </row>
    <row r="18" spans="1:12" x14ac:dyDescent="0.25">
      <c r="A18" s="11">
        <v>41121</v>
      </c>
      <c r="B18" s="11">
        <v>41131</v>
      </c>
      <c r="C18" t="s">
        <v>17</v>
      </c>
      <c r="D18" t="s">
        <v>18</v>
      </c>
      <c r="E18" s="13">
        <v>41091</v>
      </c>
      <c r="F18" s="12">
        <v>53.73</v>
      </c>
      <c r="G18" s="12"/>
      <c r="H18" s="21">
        <f t="shared" si="0"/>
        <v>53.73</v>
      </c>
      <c r="I18" s="12"/>
      <c r="J18" s="12">
        <f t="shared" si="4"/>
        <v>23.641199999999998</v>
      </c>
      <c r="K18" s="12">
        <f t="shared" si="2"/>
        <v>0</v>
      </c>
      <c r="L18" s="12">
        <f t="shared" si="3"/>
        <v>74340.639999999999</v>
      </c>
    </row>
    <row r="19" spans="1:12" x14ac:dyDescent="0.25">
      <c r="A19" s="11">
        <v>41121</v>
      </c>
      <c r="B19" s="11">
        <v>41121</v>
      </c>
      <c r="C19" t="s">
        <v>19</v>
      </c>
      <c r="D19" t="s">
        <v>18</v>
      </c>
      <c r="E19" s="13">
        <v>41091</v>
      </c>
      <c r="F19" s="12">
        <v>671.54</v>
      </c>
      <c r="G19" s="12"/>
      <c r="H19" s="21">
        <f t="shared" si="0"/>
        <v>671.54</v>
      </c>
      <c r="I19" s="12"/>
      <c r="J19" s="12">
        <f t="shared" si="4"/>
        <v>295.4776</v>
      </c>
      <c r="K19" s="12">
        <f t="shared" si="2"/>
        <v>0</v>
      </c>
      <c r="L19" s="12">
        <f t="shared" si="3"/>
        <v>73669.100000000006</v>
      </c>
    </row>
    <row r="20" spans="1:12" x14ac:dyDescent="0.25">
      <c r="A20" s="11">
        <v>41110</v>
      </c>
      <c r="B20" s="11">
        <v>41110</v>
      </c>
      <c r="C20" t="s">
        <v>27</v>
      </c>
      <c r="D20" t="s">
        <v>18</v>
      </c>
      <c r="E20" s="13" t="s">
        <v>46</v>
      </c>
      <c r="F20" s="12">
        <f>95.97+165.66</f>
        <v>261.63</v>
      </c>
      <c r="G20" s="12"/>
      <c r="H20" s="21">
        <f t="shared" si="0"/>
        <v>261.63</v>
      </c>
      <c r="I20" s="12"/>
      <c r="J20" s="12">
        <f t="shared" si="4"/>
        <v>115.1172</v>
      </c>
      <c r="K20" s="12">
        <f t="shared" si="2"/>
        <v>0</v>
      </c>
      <c r="L20" s="12">
        <f t="shared" si="3"/>
        <v>73407.47</v>
      </c>
    </row>
    <row r="21" spans="1:12" x14ac:dyDescent="0.25">
      <c r="A21" s="11">
        <v>41117</v>
      </c>
      <c r="B21" s="11">
        <v>41117</v>
      </c>
      <c r="C21" t="s">
        <v>28</v>
      </c>
      <c r="D21" t="s">
        <v>18</v>
      </c>
      <c r="E21" s="13" t="s">
        <v>36</v>
      </c>
      <c r="F21" s="12">
        <v>404.8</v>
      </c>
      <c r="G21" s="12"/>
      <c r="H21" s="21">
        <f t="shared" si="0"/>
        <v>404.8</v>
      </c>
      <c r="I21" s="12"/>
      <c r="J21" s="12">
        <f t="shared" si="4"/>
        <v>178.11199999999999</v>
      </c>
      <c r="K21" s="12">
        <f t="shared" si="2"/>
        <v>0</v>
      </c>
      <c r="L21" s="12">
        <f t="shared" si="3"/>
        <v>73002.67</v>
      </c>
    </row>
    <row r="22" spans="1:12" x14ac:dyDescent="0.25">
      <c r="A22" s="11">
        <v>41120</v>
      </c>
      <c r="B22" s="11">
        <v>41120</v>
      </c>
      <c r="C22" t="s">
        <v>29</v>
      </c>
      <c r="D22" t="s">
        <v>18</v>
      </c>
      <c r="E22" s="13" t="s">
        <v>37</v>
      </c>
      <c r="F22" s="12">
        <v>95.97</v>
      </c>
      <c r="G22" s="12"/>
      <c r="H22" s="21">
        <f t="shared" si="0"/>
        <v>95.97</v>
      </c>
      <c r="I22" s="12"/>
      <c r="J22" s="12">
        <f t="shared" si="4"/>
        <v>42.226799999999997</v>
      </c>
      <c r="K22" s="12">
        <f t="shared" si="2"/>
        <v>0</v>
      </c>
      <c r="L22" s="12">
        <f t="shared" si="3"/>
        <v>72906.7</v>
      </c>
    </row>
    <row r="23" spans="1:12" x14ac:dyDescent="0.25">
      <c r="A23" s="11">
        <v>41120</v>
      </c>
      <c r="B23" s="11">
        <v>41120</v>
      </c>
      <c r="C23" t="s">
        <v>29</v>
      </c>
      <c r="D23" t="s">
        <v>18</v>
      </c>
      <c r="E23" s="13" t="s">
        <v>37</v>
      </c>
      <c r="F23" s="12">
        <v>95.97</v>
      </c>
      <c r="G23" s="12"/>
      <c r="H23" s="21">
        <f t="shared" si="0"/>
        <v>95.97</v>
      </c>
      <c r="I23" s="12"/>
      <c r="J23" s="12">
        <f t="shared" si="4"/>
        <v>42.226799999999997</v>
      </c>
      <c r="K23" s="12">
        <f t="shared" si="2"/>
        <v>0</v>
      </c>
      <c r="L23" s="12">
        <f t="shared" si="3"/>
        <v>72810.73</v>
      </c>
    </row>
    <row r="24" spans="1:12" x14ac:dyDescent="0.25">
      <c r="A24" s="11">
        <v>41117</v>
      </c>
      <c r="B24" s="11">
        <v>41117</v>
      </c>
      <c r="C24" t="s">
        <v>24</v>
      </c>
      <c r="D24" t="s">
        <v>22</v>
      </c>
      <c r="E24" s="13" t="s">
        <v>38</v>
      </c>
      <c r="F24" s="12">
        <v>85</v>
      </c>
      <c r="G24" s="12"/>
      <c r="H24" s="21">
        <f t="shared" si="0"/>
        <v>85</v>
      </c>
      <c r="I24" s="12"/>
      <c r="J24" s="12">
        <f t="shared" si="4"/>
        <v>0</v>
      </c>
      <c r="K24" s="12">
        <f t="shared" si="2"/>
        <v>0</v>
      </c>
      <c r="L24" s="12">
        <f t="shared" si="3"/>
        <v>72725.73</v>
      </c>
    </row>
    <row r="25" spans="1:12" x14ac:dyDescent="0.25">
      <c r="A25" s="11">
        <v>41117</v>
      </c>
      <c r="B25" s="11">
        <v>41117</v>
      </c>
      <c r="C25" t="s">
        <v>24</v>
      </c>
      <c r="D25" t="s">
        <v>22</v>
      </c>
      <c r="E25" s="13" t="s">
        <v>38</v>
      </c>
      <c r="F25" s="12">
        <v>85</v>
      </c>
      <c r="G25" s="12"/>
      <c r="H25" s="21">
        <f t="shared" si="0"/>
        <v>85</v>
      </c>
      <c r="I25" s="12"/>
      <c r="J25" s="12">
        <f t="shared" si="4"/>
        <v>0</v>
      </c>
      <c r="K25" s="12">
        <f t="shared" si="2"/>
        <v>0</v>
      </c>
      <c r="L25" s="12">
        <f t="shared" si="3"/>
        <v>72640.73</v>
      </c>
    </row>
    <row r="26" spans="1:12" x14ac:dyDescent="0.25">
      <c r="A26" s="11">
        <v>41117</v>
      </c>
      <c r="B26" s="11">
        <v>41117</v>
      </c>
      <c r="C26" t="s">
        <v>24</v>
      </c>
      <c r="D26" t="s">
        <v>22</v>
      </c>
      <c r="E26" s="13" t="s">
        <v>38</v>
      </c>
      <c r="F26" s="12">
        <v>235</v>
      </c>
      <c r="G26" s="12"/>
      <c r="H26" s="21">
        <f t="shared" si="0"/>
        <v>235</v>
      </c>
      <c r="I26" s="12"/>
      <c r="J26" s="12">
        <f t="shared" si="4"/>
        <v>0</v>
      </c>
      <c r="K26" s="12">
        <f t="shared" si="2"/>
        <v>0</v>
      </c>
      <c r="L26" s="12">
        <f t="shared" si="3"/>
        <v>72405.73</v>
      </c>
    </row>
    <row r="27" spans="1:12" x14ac:dyDescent="0.25">
      <c r="A27" s="11">
        <v>41120</v>
      </c>
      <c r="B27" s="11">
        <v>41120</v>
      </c>
      <c r="C27" t="s">
        <v>24</v>
      </c>
      <c r="D27" t="s">
        <v>22</v>
      </c>
      <c r="E27" s="13" t="s">
        <v>39</v>
      </c>
      <c r="F27" s="12">
        <v>35</v>
      </c>
      <c r="G27" s="12"/>
      <c r="H27" s="21">
        <f>F27+G27</f>
        <v>35</v>
      </c>
      <c r="I27" s="12"/>
      <c r="J27" s="12">
        <f t="shared" si="4"/>
        <v>0</v>
      </c>
      <c r="K27" s="12">
        <f t="shared" si="2"/>
        <v>0</v>
      </c>
      <c r="L27" s="12">
        <f t="shared" si="3"/>
        <v>72370.73</v>
      </c>
    </row>
    <row r="28" spans="1:12" x14ac:dyDescent="0.25">
      <c r="A28" s="11">
        <v>41120</v>
      </c>
      <c r="B28" s="11">
        <v>41120</v>
      </c>
      <c r="C28" t="s">
        <v>24</v>
      </c>
      <c r="D28" t="s">
        <v>22</v>
      </c>
      <c r="E28" s="13" t="s">
        <v>40</v>
      </c>
      <c r="F28" s="12">
        <v>357.2</v>
      </c>
      <c r="G28" s="12"/>
      <c r="H28" s="21">
        <f t="shared" si="0"/>
        <v>357.2</v>
      </c>
      <c r="I28" s="12"/>
      <c r="J28" s="12">
        <f t="shared" si="4"/>
        <v>0</v>
      </c>
      <c r="K28" s="12">
        <f t="shared" si="2"/>
        <v>0</v>
      </c>
      <c r="L28" s="12">
        <f t="shared" si="3"/>
        <v>72013.53</v>
      </c>
    </row>
    <row r="29" spans="1:12" x14ac:dyDescent="0.25">
      <c r="A29" s="11">
        <v>41120</v>
      </c>
      <c r="B29" s="11">
        <v>41120</v>
      </c>
      <c r="C29" t="s">
        <v>21</v>
      </c>
      <c r="D29" t="s">
        <v>22</v>
      </c>
      <c r="E29" s="13" t="s">
        <v>30</v>
      </c>
      <c r="F29" s="12"/>
      <c r="G29" s="12">
        <v>131.91999999999999</v>
      </c>
      <c r="H29" s="21">
        <f>F29+G29</f>
        <v>131.91999999999999</v>
      </c>
      <c r="I29" s="12"/>
      <c r="J29" s="12">
        <f t="shared" si="4"/>
        <v>0</v>
      </c>
      <c r="K29" s="12">
        <f t="shared" si="2"/>
        <v>0</v>
      </c>
      <c r="L29" s="12">
        <f t="shared" si="3"/>
        <v>71881.61</v>
      </c>
    </row>
    <row r="30" spans="1:12" x14ac:dyDescent="0.25">
      <c r="A30" s="11">
        <v>41130</v>
      </c>
      <c r="B30" s="11">
        <v>41130</v>
      </c>
      <c r="C30" t="s">
        <v>24</v>
      </c>
      <c r="D30" t="s">
        <v>22</v>
      </c>
      <c r="E30" s="13" t="s">
        <v>40</v>
      </c>
      <c r="F30" s="12">
        <v>459.2</v>
      </c>
      <c r="G30" s="12"/>
      <c r="H30" s="21">
        <f t="shared" si="0"/>
        <v>459.2</v>
      </c>
      <c r="I30" s="12"/>
      <c r="J30" s="12">
        <f t="shared" si="4"/>
        <v>0</v>
      </c>
      <c r="K30" s="12">
        <f t="shared" si="2"/>
        <v>0</v>
      </c>
      <c r="L30" s="12">
        <f t="shared" si="3"/>
        <v>71422.41</v>
      </c>
    </row>
    <row r="31" spans="1:12" x14ac:dyDescent="0.25">
      <c r="A31" s="11">
        <v>41130</v>
      </c>
      <c r="B31" s="11">
        <v>41130</v>
      </c>
      <c r="C31" t="s">
        <v>24</v>
      </c>
      <c r="D31" t="s">
        <v>22</v>
      </c>
      <c r="E31" s="13" t="s">
        <v>39</v>
      </c>
      <c r="F31" s="12">
        <v>30</v>
      </c>
      <c r="G31" s="12"/>
      <c r="H31" s="21">
        <f t="shared" si="0"/>
        <v>30</v>
      </c>
      <c r="I31" s="12"/>
      <c r="J31" s="12">
        <f t="shared" si="4"/>
        <v>0</v>
      </c>
      <c r="K31" s="12">
        <f t="shared" si="2"/>
        <v>0</v>
      </c>
      <c r="L31" s="12">
        <f t="shared" si="3"/>
        <v>71392.41</v>
      </c>
    </row>
    <row r="32" spans="1:12" x14ac:dyDescent="0.25">
      <c r="A32" s="11">
        <v>41141</v>
      </c>
      <c r="B32" s="11">
        <v>41141</v>
      </c>
      <c r="C32" t="s">
        <v>24</v>
      </c>
      <c r="D32" t="s">
        <v>22</v>
      </c>
      <c r="E32" s="13" t="s">
        <v>41</v>
      </c>
      <c r="F32" s="12">
        <v>693</v>
      </c>
      <c r="G32" s="12"/>
      <c r="H32" s="21">
        <f t="shared" si="0"/>
        <v>693</v>
      </c>
      <c r="I32" s="12"/>
      <c r="J32" s="12">
        <f t="shared" si="4"/>
        <v>0</v>
      </c>
      <c r="K32" s="12">
        <f t="shared" si="2"/>
        <v>0</v>
      </c>
      <c r="L32" s="12">
        <f t="shared" si="3"/>
        <v>70699.41</v>
      </c>
    </row>
    <row r="33" spans="1:12" x14ac:dyDescent="0.25">
      <c r="A33" s="11">
        <v>41141</v>
      </c>
      <c r="B33" s="11">
        <v>41141</v>
      </c>
      <c r="C33" t="s">
        <v>24</v>
      </c>
      <c r="D33" t="s">
        <v>22</v>
      </c>
      <c r="E33" s="13" t="s">
        <v>42</v>
      </c>
      <c r="F33" s="12">
        <v>35</v>
      </c>
      <c r="G33" s="12"/>
      <c r="H33" s="21">
        <f t="shared" si="0"/>
        <v>35</v>
      </c>
      <c r="I33" s="12"/>
      <c r="J33" s="12">
        <f t="shared" si="4"/>
        <v>0</v>
      </c>
      <c r="K33" s="12">
        <f t="shared" si="2"/>
        <v>0</v>
      </c>
      <c r="L33" s="12">
        <f t="shared" si="3"/>
        <v>70664.41</v>
      </c>
    </row>
    <row r="34" spans="1:12" x14ac:dyDescent="0.25">
      <c r="A34" s="11">
        <v>41143</v>
      </c>
      <c r="B34" s="11">
        <v>41143</v>
      </c>
      <c r="C34" t="s">
        <v>24</v>
      </c>
      <c r="D34" t="s">
        <v>22</v>
      </c>
      <c r="E34" s="13" t="s">
        <v>38</v>
      </c>
      <c r="F34" s="12">
        <v>365</v>
      </c>
      <c r="G34" s="12"/>
      <c r="H34" s="21">
        <f t="shared" si="0"/>
        <v>365</v>
      </c>
      <c r="I34" s="12"/>
      <c r="J34" s="12">
        <f t="shared" si="4"/>
        <v>0</v>
      </c>
      <c r="K34" s="12">
        <f t="shared" si="2"/>
        <v>0</v>
      </c>
      <c r="L34" s="12">
        <f t="shared" si="3"/>
        <v>70299.41</v>
      </c>
    </row>
    <row r="35" spans="1:12" x14ac:dyDescent="0.25">
      <c r="A35" s="11">
        <v>41148</v>
      </c>
      <c r="B35" s="11">
        <v>41148</v>
      </c>
      <c r="C35" t="s">
        <v>24</v>
      </c>
      <c r="D35" t="s">
        <v>22</v>
      </c>
      <c r="E35" s="13" t="s">
        <v>40</v>
      </c>
      <c r="F35" s="12">
        <v>565.20000000000005</v>
      </c>
      <c r="G35" s="12"/>
      <c r="H35" s="21">
        <f t="shared" si="0"/>
        <v>565.20000000000005</v>
      </c>
      <c r="I35" s="12"/>
      <c r="J35" s="12">
        <f t="shared" si="4"/>
        <v>0</v>
      </c>
      <c r="K35" s="12">
        <f t="shared" si="2"/>
        <v>0</v>
      </c>
      <c r="L35" s="12">
        <f t="shared" si="3"/>
        <v>69734.210000000006</v>
      </c>
    </row>
    <row r="36" spans="1:12" x14ac:dyDescent="0.25">
      <c r="A36" s="11">
        <v>41149</v>
      </c>
      <c r="B36" s="11">
        <v>41149</v>
      </c>
      <c r="C36" t="s">
        <v>24</v>
      </c>
      <c r="D36" t="s">
        <v>22</v>
      </c>
      <c r="E36" s="13" t="s">
        <v>39</v>
      </c>
      <c r="F36" s="12">
        <v>30</v>
      </c>
      <c r="G36" s="12"/>
      <c r="H36" s="21">
        <f t="shared" si="0"/>
        <v>30</v>
      </c>
      <c r="I36" s="12"/>
      <c r="J36" s="12">
        <f t="shared" si="4"/>
        <v>0</v>
      </c>
      <c r="K36" s="12">
        <f t="shared" si="2"/>
        <v>0</v>
      </c>
      <c r="L36" s="12">
        <f t="shared" si="3"/>
        <v>69704.210000000006</v>
      </c>
    </row>
    <row r="37" spans="1:12" x14ac:dyDescent="0.25">
      <c r="A37" s="11">
        <v>41151</v>
      </c>
      <c r="B37" s="11">
        <v>41151</v>
      </c>
      <c r="C37" t="s">
        <v>21</v>
      </c>
      <c r="D37" t="s">
        <v>22</v>
      </c>
      <c r="E37" s="13" t="s">
        <v>31</v>
      </c>
      <c r="F37" s="12"/>
      <c r="G37" s="12">
        <v>1221.8699999999999</v>
      </c>
      <c r="H37" s="21">
        <f t="shared" si="0"/>
        <v>1221.8699999999999</v>
      </c>
      <c r="I37" s="12"/>
      <c r="J37" s="12">
        <f t="shared" si="4"/>
        <v>0</v>
      </c>
      <c r="K37" s="12">
        <f t="shared" si="2"/>
        <v>0</v>
      </c>
      <c r="L37" s="12">
        <f t="shared" si="3"/>
        <v>68482.340000000011</v>
      </c>
    </row>
    <row r="38" spans="1:12" x14ac:dyDescent="0.25">
      <c r="A38" s="11">
        <v>41152</v>
      </c>
      <c r="B38" s="11">
        <v>41163</v>
      </c>
      <c r="C38" t="s">
        <v>17</v>
      </c>
      <c r="D38" t="s">
        <v>18</v>
      </c>
      <c r="E38" s="13" t="s">
        <v>32</v>
      </c>
      <c r="F38" s="12"/>
      <c r="G38" s="12"/>
      <c r="H38" s="21">
        <f t="shared" ref="H38:H43" si="5">F38+G38</f>
        <v>0</v>
      </c>
      <c r="I38" s="12">
        <v>1207.32</v>
      </c>
      <c r="J38" s="12">
        <f t="shared" ref="J38:J43" si="6">IF(G38=0,IF(D38="Y", (F38*$G$4)+(I38*$G$4),0), 0)</f>
        <v>531.22079999999994</v>
      </c>
      <c r="K38" s="12">
        <f t="shared" si="2"/>
        <v>1738.5407999999998</v>
      </c>
      <c r="L38" s="12">
        <f t="shared" si="3"/>
        <v>66743.799200000009</v>
      </c>
    </row>
    <row r="39" spans="1:12" x14ac:dyDescent="0.25">
      <c r="A39" s="11">
        <v>41152</v>
      </c>
      <c r="B39" s="11">
        <v>41163</v>
      </c>
      <c r="C39" t="s">
        <v>19</v>
      </c>
      <c r="D39" t="s">
        <v>18</v>
      </c>
      <c r="E39" s="13" t="s">
        <v>32</v>
      </c>
      <c r="F39" s="12"/>
      <c r="G39" s="12"/>
      <c r="H39" s="21">
        <f t="shared" si="5"/>
        <v>0</v>
      </c>
      <c r="I39" s="12">
        <v>409.36</v>
      </c>
      <c r="J39" s="12">
        <f t="shared" si="6"/>
        <v>180.11840000000001</v>
      </c>
      <c r="K39" s="12">
        <f t="shared" si="2"/>
        <v>589.47839999999997</v>
      </c>
      <c r="L39" s="12">
        <f t="shared" si="3"/>
        <v>66154.320800000016</v>
      </c>
    </row>
    <row r="40" spans="1:12" x14ac:dyDescent="0.25">
      <c r="A40" s="11">
        <v>41158</v>
      </c>
      <c r="C40" t="s">
        <v>24</v>
      </c>
      <c r="D40" t="s">
        <v>22</v>
      </c>
      <c r="E40" s="13" t="s">
        <v>40</v>
      </c>
      <c r="F40" s="12"/>
      <c r="G40" s="12"/>
      <c r="H40" s="21">
        <f t="shared" si="5"/>
        <v>0</v>
      </c>
      <c r="I40" s="12">
        <v>556</v>
      </c>
      <c r="J40" s="12">
        <f t="shared" si="6"/>
        <v>0</v>
      </c>
      <c r="K40" s="12">
        <f t="shared" si="2"/>
        <v>556</v>
      </c>
      <c r="L40" s="12">
        <f t="shared" si="3"/>
        <v>65598.320800000016</v>
      </c>
    </row>
    <row r="41" spans="1:12" x14ac:dyDescent="0.25">
      <c r="A41" s="11">
        <v>41158</v>
      </c>
      <c r="B41" s="11">
        <v>41158</v>
      </c>
      <c r="C41" t="s">
        <v>24</v>
      </c>
      <c r="D41" t="s">
        <v>22</v>
      </c>
      <c r="E41" s="13" t="s">
        <v>38</v>
      </c>
      <c r="F41" s="12">
        <f>335+40</f>
        <v>375</v>
      </c>
      <c r="G41" s="12"/>
      <c r="H41" s="21">
        <f t="shared" si="5"/>
        <v>375</v>
      </c>
      <c r="I41" s="12"/>
      <c r="J41" s="12">
        <f t="shared" si="6"/>
        <v>0</v>
      </c>
      <c r="K41" s="12">
        <f t="shared" si="2"/>
        <v>0</v>
      </c>
      <c r="L41" s="12">
        <f t="shared" si="3"/>
        <v>65223.320800000016</v>
      </c>
    </row>
    <row r="42" spans="1:12" x14ac:dyDescent="0.25">
      <c r="A42" s="11">
        <v>41172</v>
      </c>
      <c r="B42" s="11">
        <v>41176</v>
      </c>
      <c r="C42" t="s">
        <v>24</v>
      </c>
      <c r="D42" t="s">
        <v>22</v>
      </c>
      <c r="E42" s="13" t="s">
        <v>43</v>
      </c>
      <c r="F42" s="12">
        <v>383.88</v>
      </c>
      <c r="G42" s="12"/>
      <c r="H42" s="21">
        <f t="shared" si="5"/>
        <v>383.88</v>
      </c>
      <c r="I42" s="12"/>
      <c r="J42" s="12">
        <f t="shared" si="6"/>
        <v>0</v>
      </c>
      <c r="K42" s="12">
        <f t="shared" si="2"/>
        <v>0</v>
      </c>
      <c r="L42" s="12">
        <f t="shared" si="3"/>
        <v>64839.440800000018</v>
      </c>
    </row>
    <row r="43" spans="1:12" x14ac:dyDescent="0.25">
      <c r="A43" s="11">
        <v>41168</v>
      </c>
      <c r="B43" s="11">
        <v>41171</v>
      </c>
      <c r="C43" t="s">
        <v>29</v>
      </c>
      <c r="D43" t="s">
        <v>18</v>
      </c>
      <c r="E43" s="13" t="s">
        <v>43</v>
      </c>
      <c r="F43" s="12">
        <v>155.68</v>
      </c>
      <c r="G43" s="12"/>
      <c r="H43" s="21">
        <f t="shared" si="5"/>
        <v>155.68</v>
      </c>
      <c r="I43" s="12"/>
      <c r="J43" s="12">
        <f t="shared" si="6"/>
        <v>68.499200000000002</v>
      </c>
      <c r="K43" s="12">
        <f t="shared" si="2"/>
        <v>0</v>
      </c>
      <c r="L43" s="12">
        <f t="shared" si="3"/>
        <v>64683.760800000018</v>
      </c>
    </row>
    <row r="44" spans="1:12" x14ac:dyDescent="0.25">
      <c r="A44" s="11">
        <v>41172</v>
      </c>
      <c r="B44" s="11">
        <v>41176</v>
      </c>
      <c r="C44" t="s">
        <v>29</v>
      </c>
      <c r="D44" t="s">
        <v>18</v>
      </c>
      <c r="E44" s="13" t="s">
        <v>43</v>
      </c>
      <c r="F44" s="12">
        <v>287.91000000000003</v>
      </c>
      <c r="G44" s="12"/>
      <c r="H44" s="21">
        <f t="shared" ref="H44:H52" si="7">F44+G44</f>
        <v>287.91000000000003</v>
      </c>
      <c r="I44" s="12"/>
      <c r="J44" s="12">
        <f t="shared" si="4"/>
        <v>126.68040000000001</v>
      </c>
      <c r="K44" s="12">
        <f t="shared" si="2"/>
        <v>0</v>
      </c>
      <c r="L44" s="12">
        <f t="shared" si="3"/>
        <v>64395.850800000015</v>
      </c>
    </row>
    <row r="45" spans="1:12" x14ac:dyDescent="0.25">
      <c r="A45" s="11">
        <v>41172</v>
      </c>
      <c r="B45" s="11">
        <v>41185</v>
      </c>
      <c r="C45" t="s">
        <v>28</v>
      </c>
      <c r="D45" t="s">
        <v>18</v>
      </c>
      <c r="E45" s="13" t="s">
        <v>44</v>
      </c>
      <c r="F45" s="12">
        <v>162</v>
      </c>
      <c r="G45" s="12"/>
      <c r="H45" s="21">
        <f t="shared" si="7"/>
        <v>162</v>
      </c>
      <c r="I45" s="12"/>
      <c r="J45" s="12">
        <f t="shared" si="4"/>
        <v>71.28</v>
      </c>
      <c r="K45" s="12">
        <f t="shared" si="2"/>
        <v>0</v>
      </c>
      <c r="L45" s="12">
        <f t="shared" si="3"/>
        <v>64233.850800000015</v>
      </c>
    </row>
    <row r="46" spans="1:12" x14ac:dyDescent="0.25">
      <c r="A46" s="11">
        <v>41172</v>
      </c>
      <c r="B46" s="11">
        <v>41190</v>
      </c>
      <c r="C46" t="s">
        <v>24</v>
      </c>
      <c r="D46" t="s">
        <v>22</v>
      </c>
      <c r="E46" s="13" t="s">
        <v>45</v>
      </c>
      <c r="F46" s="12">
        <v>309.72000000000003</v>
      </c>
      <c r="G46" s="12"/>
      <c r="H46" s="21">
        <f t="shared" si="7"/>
        <v>309.72000000000003</v>
      </c>
      <c r="I46" s="12"/>
      <c r="J46" s="12">
        <f t="shared" si="4"/>
        <v>0</v>
      </c>
      <c r="K46" s="12">
        <f t="shared" si="2"/>
        <v>0</v>
      </c>
      <c r="L46" s="12">
        <f t="shared" si="3"/>
        <v>63924.130800000014</v>
      </c>
    </row>
    <row r="47" spans="1:12" x14ac:dyDescent="0.25">
      <c r="A47" s="11">
        <v>41172</v>
      </c>
      <c r="B47" s="11">
        <v>41192</v>
      </c>
      <c r="C47" t="s">
        <v>24</v>
      </c>
      <c r="D47" t="s">
        <v>22</v>
      </c>
      <c r="E47" s="13" t="s">
        <v>45</v>
      </c>
      <c r="F47" s="12">
        <v>793.74</v>
      </c>
      <c r="G47" s="12"/>
      <c r="H47" s="21">
        <f t="shared" si="7"/>
        <v>793.74</v>
      </c>
      <c r="I47" s="12"/>
      <c r="J47" s="12">
        <f t="shared" si="4"/>
        <v>0</v>
      </c>
      <c r="K47" s="12">
        <f t="shared" si="2"/>
        <v>0</v>
      </c>
      <c r="L47" s="12">
        <f t="shared" si="3"/>
        <v>63130.390800000016</v>
      </c>
    </row>
    <row r="48" spans="1:12" x14ac:dyDescent="0.25">
      <c r="A48" s="11">
        <v>41182</v>
      </c>
      <c r="B48" s="11">
        <v>41193</v>
      </c>
      <c r="C48" t="s">
        <v>17</v>
      </c>
      <c r="D48" t="s">
        <v>18</v>
      </c>
      <c r="E48" s="13" t="s">
        <v>33</v>
      </c>
      <c r="F48" s="12"/>
      <c r="G48" s="12"/>
      <c r="H48" s="21">
        <f t="shared" si="7"/>
        <v>0</v>
      </c>
      <c r="I48" s="12">
        <v>1332.7</v>
      </c>
      <c r="J48" s="12">
        <f t="shared" si="4"/>
        <v>586.38800000000003</v>
      </c>
      <c r="K48" s="12">
        <f t="shared" si="2"/>
        <v>1919.0880000000002</v>
      </c>
      <c r="L48" s="12">
        <f t="shared" si="3"/>
        <v>61211.302800000012</v>
      </c>
    </row>
    <row r="49" spans="1:12" x14ac:dyDescent="0.25">
      <c r="A49" s="11">
        <v>41182</v>
      </c>
      <c r="B49" s="11">
        <v>41193</v>
      </c>
      <c r="C49" t="s">
        <v>19</v>
      </c>
      <c r="D49" t="s">
        <v>18</v>
      </c>
      <c r="E49" s="13" t="s">
        <v>33</v>
      </c>
      <c r="F49" s="12"/>
      <c r="G49" s="12"/>
      <c r="H49" s="21">
        <f t="shared" si="7"/>
        <v>0</v>
      </c>
      <c r="I49" s="12">
        <v>761.31</v>
      </c>
      <c r="J49" s="12">
        <f t="shared" si="4"/>
        <v>334.97639999999996</v>
      </c>
      <c r="K49" s="12">
        <f t="shared" si="2"/>
        <v>1096.2864</v>
      </c>
      <c r="L49" s="12">
        <f t="shared" si="3"/>
        <v>60115.016400000015</v>
      </c>
    </row>
    <row r="50" spans="1:12" x14ac:dyDescent="0.25">
      <c r="A50" s="11">
        <v>41172</v>
      </c>
      <c r="C50" t="s">
        <v>24</v>
      </c>
      <c r="D50" t="s">
        <v>22</v>
      </c>
      <c r="E50" s="13" t="s">
        <v>45</v>
      </c>
      <c r="F50" s="12"/>
      <c r="G50" s="12"/>
      <c r="H50" s="21">
        <f t="shared" si="7"/>
        <v>0</v>
      </c>
      <c r="I50" s="12"/>
      <c r="J50" s="12">
        <f t="shared" si="4"/>
        <v>0</v>
      </c>
      <c r="K50" s="12">
        <f t="shared" si="2"/>
        <v>0</v>
      </c>
      <c r="L50" s="12">
        <f t="shared" si="3"/>
        <v>60115.016400000015</v>
      </c>
    </row>
    <row r="51" spans="1:12" x14ac:dyDescent="0.25">
      <c r="A51" s="11">
        <v>41172</v>
      </c>
      <c r="C51" t="s">
        <v>24</v>
      </c>
      <c r="D51" t="s">
        <v>22</v>
      </c>
      <c r="E51" s="13" t="s">
        <v>45</v>
      </c>
      <c r="F51" s="12"/>
      <c r="G51" s="12"/>
      <c r="H51" s="21">
        <f t="shared" si="7"/>
        <v>0</v>
      </c>
      <c r="I51" s="12"/>
      <c r="J51" s="12">
        <f t="shared" si="4"/>
        <v>0</v>
      </c>
      <c r="K51" s="12">
        <f t="shared" si="2"/>
        <v>0</v>
      </c>
      <c r="L51" s="12">
        <f t="shared" si="3"/>
        <v>60115.016400000015</v>
      </c>
    </row>
    <row r="52" spans="1:12" x14ac:dyDescent="0.25">
      <c r="A52" s="11">
        <v>41172</v>
      </c>
      <c r="C52" t="s">
        <v>24</v>
      </c>
      <c r="D52" t="s">
        <v>22</v>
      </c>
      <c r="E52" s="13" t="s">
        <v>45</v>
      </c>
      <c r="F52" s="12"/>
      <c r="G52" s="12"/>
      <c r="H52" s="12">
        <f t="shared" si="7"/>
        <v>0</v>
      </c>
      <c r="I52" s="12">
        <v>810.25</v>
      </c>
      <c r="J52" s="12">
        <f t="shared" si="4"/>
        <v>0</v>
      </c>
      <c r="K52" s="12">
        <f t="shared" si="2"/>
        <v>810.25</v>
      </c>
      <c r="L52" s="12">
        <f t="shared" si="3"/>
        <v>59304.766400000015</v>
      </c>
    </row>
  </sheetData>
  <mergeCells count="3">
    <mergeCell ref="J2:N2"/>
    <mergeCell ref="F5:G5"/>
    <mergeCell ref="I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Running</vt:lpstr>
      <vt:lpstr>Sheet2</vt:lpstr>
      <vt:lpstr>Sheet3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2012-10-10T23:55:33Z</dcterms:created>
  <dcterms:modified xsi:type="dcterms:W3CDTF">2012-10-15T14:31:44Z</dcterms:modified>
</cp:coreProperties>
</file>