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ooled Fund Quarterly Reports\TPF-5(241)\Jan - Mar 2020\"/>
    </mc:Choice>
  </mc:AlternateContent>
  <bookViews>
    <workbookView xWindow="-120" yWindow="-120" windowWidth="23160" windowHeight="9180"/>
  </bookViews>
  <sheets>
    <sheet name="A42847" sheetId="1" r:id="rId1"/>
  </sheets>
  <calcPr calcId="191029"/>
</workbook>
</file>

<file path=xl/calcChain.xml><?xml version="1.0" encoding="utf-8"?>
<calcChain xmlns="http://schemas.openxmlformats.org/spreadsheetml/2006/main">
  <c r="H75" i="1" l="1"/>
  <c r="K75" i="1" s="1"/>
  <c r="J75" i="1"/>
  <c r="H76" i="1"/>
  <c r="K76" i="1" s="1"/>
  <c r="L76" i="1" s="1"/>
  <c r="J76" i="1"/>
  <c r="H77" i="1"/>
  <c r="K77" i="1" s="1"/>
  <c r="J77" i="1"/>
  <c r="H78" i="1"/>
  <c r="K78" i="1" s="1"/>
  <c r="L78" i="1" s="1"/>
  <c r="J78" i="1"/>
  <c r="H79" i="1"/>
  <c r="K79" i="1" s="1"/>
  <c r="J79" i="1"/>
  <c r="H80" i="1"/>
  <c r="K80" i="1" s="1"/>
  <c r="L80" i="1" s="1"/>
  <c r="J80" i="1"/>
  <c r="H81" i="1"/>
  <c r="K81" i="1" s="1"/>
  <c r="J81" i="1"/>
  <c r="H82" i="1"/>
  <c r="K82" i="1" s="1"/>
  <c r="L82" i="1" s="1"/>
  <c r="J82" i="1"/>
  <c r="H139" i="1"/>
  <c r="J139" i="1"/>
  <c r="K139" i="1" s="1"/>
  <c r="L139" i="1" s="1"/>
  <c r="H140" i="1"/>
  <c r="J140" i="1"/>
  <c r="K140" i="1"/>
  <c r="L140" i="1"/>
  <c r="H141" i="1"/>
  <c r="J141" i="1"/>
  <c r="K141" i="1"/>
  <c r="L141" i="1" s="1"/>
  <c r="H142" i="1"/>
  <c r="J142" i="1"/>
  <c r="K142" i="1"/>
  <c r="L142" i="1"/>
  <c r="H143" i="1"/>
  <c r="J143" i="1"/>
  <c r="K143" i="1" s="1"/>
  <c r="L143" i="1" s="1"/>
  <c r="H230" i="1"/>
  <c r="K230" i="1" s="1"/>
  <c r="J230" i="1"/>
  <c r="H231" i="1"/>
  <c r="K231" i="1" s="1"/>
  <c r="L231" i="1" s="1"/>
  <c r="J231" i="1"/>
  <c r="H232" i="1"/>
  <c r="L232" i="1" s="1"/>
  <c r="J232" i="1"/>
  <c r="K232" i="1"/>
  <c r="H233" i="1"/>
  <c r="K233" i="1" s="1"/>
  <c r="L233" i="1" s="1"/>
  <c r="J233" i="1"/>
  <c r="H234" i="1"/>
  <c r="J234" i="1"/>
  <c r="K234" i="1" s="1"/>
  <c r="H235" i="1"/>
  <c r="K235" i="1" s="1"/>
  <c r="L235" i="1" s="1"/>
  <c r="J235" i="1"/>
  <c r="H107" i="1"/>
  <c r="K107" i="1" s="1"/>
  <c r="L107" i="1" s="1"/>
  <c r="J107" i="1"/>
  <c r="H108" i="1"/>
  <c r="J108" i="1"/>
  <c r="K108" i="1"/>
  <c r="L108" i="1" s="1"/>
  <c r="H109" i="1"/>
  <c r="J109" i="1"/>
  <c r="K109" i="1"/>
  <c r="L109" i="1"/>
  <c r="H110" i="1"/>
  <c r="J110" i="1"/>
  <c r="K110" i="1" s="1"/>
  <c r="L110" i="1" s="1"/>
  <c r="H111" i="1"/>
  <c r="J111" i="1"/>
  <c r="K111" i="1"/>
  <c r="L111" i="1"/>
  <c r="H112" i="1"/>
  <c r="J112" i="1"/>
  <c r="K112" i="1"/>
  <c r="L112" i="1" s="1"/>
  <c r="H68" i="1"/>
  <c r="J68" i="1"/>
  <c r="H69" i="1"/>
  <c r="J69" i="1"/>
  <c r="H70" i="1"/>
  <c r="J70" i="1"/>
  <c r="H71" i="1"/>
  <c r="K71" i="1" s="1"/>
  <c r="J71" i="1"/>
  <c r="H72" i="1"/>
  <c r="J72" i="1"/>
  <c r="H73" i="1"/>
  <c r="J73" i="1"/>
  <c r="H74" i="1"/>
  <c r="K74" i="1" s="1"/>
  <c r="J74" i="1"/>
  <c r="H223" i="1"/>
  <c r="J223" i="1"/>
  <c r="K223" i="1"/>
  <c r="H224" i="1"/>
  <c r="J224" i="1"/>
  <c r="H225" i="1"/>
  <c r="J225" i="1"/>
  <c r="H226" i="1"/>
  <c r="K226" i="1" s="1"/>
  <c r="J226" i="1"/>
  <c r="H227" i="1"/>
  <c r="K227" i="1" s="1"/>
  <c r="J227" i="1"/>
  <c r="H228" i="1"/>
  <c r="K228" i="1" s="1"/>
  <c r="L228" i="1" s="1"/>
  <c r="J228" i="1"/>
  <c r="K72" i="1" l="1"/>
  <c r="L81" i="1"/>
  <c r="L79" i="1"/>
  <c r="L77" i="1"/>
  <c r="L75" i="1"/>
  <c r="L226" i="1"/>
  <c r="K70" i="1"/>
  <c r="K225" i="1"/>
  <c r="K224" i="1"/>
  <c r="L224" i="1" s="1"/>
  <c r="L234" i="1"/>
  <c r="L230" i="1"/>
  <c r="L70" i="1"/>
  <c r="L74" i="1"/>
  <c r="K73" i="1"/>
  <c r="L73" i="1" s="1"/>
  <c r="K69" i="1"/>
  <c r="L69" i="1" s="1"/>
  <c r="L225" i="1"/>
  <c r="L227" i="1"/>
  <c r="K68" i="1"/>
  <c r="L68" i="1" s="1"/>
  <c r="L72" i="1"/>
  <c r="L71" i="1"/>
  <c r="L223" i="1"/>
  <c r="H61" i="1"/>
  <c r="K61" i="1" s="1"/>
  <c r="J61" i="1"/>
  <c r="H62" i="1"/>
  <c r="J62" i="1"/>
  <c r="H63" i="1"/>
  <c r="K63" i="1" s="1"/>
  <c r="J63" i="1"/>
  <c r="H64" i="1"/>
  <c r="J64" i="1"/>
  <c r="H65" i="1"/>
  <c r="K65" i="1" s="1"/>
  <c r="J65" i="1"/>
  <c r="H66" i="1"/>
  <c r="J66" i="1"/>
  <c r="H299" i="1"/>
  <c r="K299" i="1" s="1"/>
  <c r="J299" i="1"/>
  <c r="H300" i="1"/>
  <c r="J300" i="1"/>
  <c r="H301" i="1"/>
  <c r="J301" i="1"/>
  <c r="H302" i="1"/>
  <c r="J302" i="1"/>
  <c r="K302" i="1" s="1"/>
  <c r="L302" i="1" s="1"/>
  <c r="H303" i="1"/>
  <c r="J303" i="1"/>
  <c r="H304" i="1"/>
  <c r="J304" i="1"/>
  <c r="K304" i="1" s="1"/>
  <c r="L304" i="1" s="1"/>
  <c r="H305" i="1"/>
  <c r="J305" i="1"/>
  <c r="H306" i="1"/>
  <c r="J306" i="1"/>
  <c r="K306" i="1" s="1"/>
  <c r="L306" i="1" s="1"/>
  <c r="H307" i="1"/>
  <c r="J307" i="1"/>
  <c r="H308" i="1"/>
  <c r="J308" i="1"/>
  <c r="K308" i="1" s="1"/>
  <c r="L308" i="1" s="1"/>
  <c r="H309" i="1"/>
  <c r="J309" i="1"/>
  <c r="H310" i="1"/>
  <c r="J310" i="1"/>
  <c r="K310" i="1" s="1"/>
  <c r="L310" i="1" s="1"/>
  <c r="K309" i="1" l="1"/>
  <c r="L309" i="1" s="1"/>
  <c r="K301" i="1"/>
  <c r="L301" i="1" s="1"/>
  <c r="K305" i="1"/>
  <c r="L305" i="1" s="1"/>
  <c r="K66" i="1"/>
  <c r="L66" i="1" s="1"/>
  <c r="K300" i="1"/>
  <c r="L300" i="1" s="1"/>
  <c r="K307" i="1"/>
  <c r="L307" i="1" s="1"/>
  <c r="K303" i="1"/>
  <c r="L303" i="1" s="1"/>
  <c r="K62" i="1"/>
  <c r="L62" i="1" s="1"/>
  <c r="K64" i="1"/>
  <c r="L64" i="1" s="1"/>
  <c r="L65" i="1"/>
  <c r="L63" i="1"/>
  <c r="L61" i="1"/>
  <c r="L299" i="1"/>
  <c r="H57" i="1"/>
  <c r="K57" i="1" s="1"/>
  <c r="J57" i="1"/>
  <c r="H58" i="1"/>
  <c r="K58" i="1" s="1"/>
  <c r="J58" i="1"/>
  <c r="H59" i="1"/>
  <c r="K59" i="1" s="1"/>
  <c r="J59" i="1"/>
  <c r="H60" i="1"/>
  <c r="J60" i="1"/>
  <c r="H67" i="1"/>
  <c r="J67" i="1"/>
  <c r="H288" i="1"/>
  <c r="K288" i="1" s="1"/>
  <c r="J288" i="1"/>
  <c r="H289" i="1"/>
  <c r="J289" i="1"/>
  <c r="H290" i="1"/>
  <c r="K290" i="1" s="1"/>
  <c r="J290" i="1"/>
  <c r="H291" i="1"/>
  <c r="J291" i="1"/>
  <c r="H292" i="1"/>
  <c r="K292" i="1" s="1"/>
  <c r="J292" i="1"/>
  <c r="H293" i="1"/>
  <c r="J293" i="1"/>
  <c r="H294" i="1"/>
  <c r="K294" i="1" s="1"/>
  <c r="J294" i="1"/>
  <c r="H295" i="1"/>
  <c r="J295" i="1"/>
  <c r="H296" i="1"/>
  <c r="K296" i="1" s="1"/>
  <c r="J296" i="1"/>
  <c r="H297" i="1"/>
  <c r="J297" i="1"/>
  <c r="H298" i="1"/>
  <c r="J298" i="1"/>
  <c r="H311" i="1"/>
  <c r="J311" i="1"/>
  <c r="H215" i="1"/>
  <c r="K215" i="1" s="1"/>
  <c r="J215" i="1"/>
  <c r="H216" i="1"/>
  <c r="J216" i="1"/>
  <c r="H217" i="1"/>
  <c r="K217" i="1" s="1"/>
  <c r="J217" i="1"/>
  <c r="H218" i="1"/>
  <c r="J218" i="1"/>
  <c r="H219" i="1"/>
  <c r="K219" i="1" s="1"/>
  <c r="J219" i="1"/>
  <c r="H220" i="1"/>
  <c r="J220" i="1"/>
  <c r="K220" i="1" s="1"/>
  <c r="L220" i="1" s="1"/>
  <c r="H221" i="1"/>
  <c r="K221" i="1" s="1"/>
  <c r="J221" i="1"/>
  <c r="H222" i="1"/>
  <c r="J222" i="1"/>
  <c r="H229" i="1"/>
  <c r="K229" i="1" s="1"/>
  <c r="J229" i="1"/>
  <c r="H48" i="1"/>
  <c r="K48" i="1" s="1"/>
  <c r="J48" i="1"/>
  <c r="H49" i="1"/>
  <c r="K49" i="1" s="1"/>
  <c r="L49" i="1" s="1"/>
  <c r="J49" i="1"/>
  <c r="H50" i="1"/>
  <c r="K50" i="1" s="1"/>
  <c r="J50" i="1"/>
  <c r="H51" i="1"/>
  <c r="K51" i="1" s="1"/>
  <c r="L51" i="1" s="1"/>
  <c r="J51" i="1"/>
  <c r="H52" i="1"/>
  <c r="K52" i="1" s="1"/>
  <c r="J52" i="1"/>
  <c r="H53" i="1"/>
  <c r="J53" i="1"/>
  <c r="K53" i="1"/>
  <c r="L53" i="1" s="1"/>
  <c r="H54" i="1"/>
  <c r="K54" i="1" s="1"/>
  <c r="J54" i="1"/>
  <c r="H55" i="1"/>
  <c r="J55" i="1"/>
  <c r="H56" i="1"/>
  <c r="K56" i="1" s="1"/>
  <c r="J56" i="1"/>
  <c r="H280" i="1"/>
  <c r="J280" i="1"/>
  <c r="H281" i="1"/>
  <c r="J281" i="1"/>
  <c r="H282" i="1"/>
  <c r="K282" i="1" s="1"/>
  <c r="J282" i="1"/>
  <c r="H283" i="1"/>
  <c r="J283" i="1"/>
  <c r="H284" i="1"/>
  <c r="K284" i="1" s="1"/>
  <c r="J284" i="1"/>
  <c r="H285" i="1"/>
  <c r="J285" i="1"/>
  <c r="H286" i="1"/>
  <c r="K286" i="1" s="1"/>
  <c r="J286" i="1"/>
  <c r="H287" i="1"/>
  <c r="J287" i="1"/>
  <c r="K280" i="1" l="1"/>
  <c r="L280" i="1" s="1"/>
  <c r="K283" i="1"/>
  <c r="L283" i="1" s="1"/>
  <c r="K222" i="1"/>
  <c r="L222" i="1" s="1"/>
  <c r="K311" i="1"/>
  <c r="L311" i="1" s="1"/>
  <c r="K295" i="1"/>
  <c r="L295" i="1" s="1"/>
  <c r="K291" i="1"/>
  <c r="L291" i="1" s="1"/>
  <c r="K281" i="1"/>
  <c r="L281" i="1" s="1"/>
  <c r="K67" i="1"/>
  <c r="L67" i="1" s="1"/>
  <c r="K60" i="1"/>
  <c r="L60" i="1" s="1"/>
  <c r="L58" i="1"/>
  <c r="K298" i="1"/>
  <c r="L298" i="1" s="1"/>
  <c r="K297" i="1"/>
  <c r="L297" i="1" s="1"/>
  <c r="K293" i="1"/>
  <c r="L293" i="1" s="1"/>
  <c r="K289" i="1"/>
  <c r="L289" i="1" s="1"/>
  <c r="K218" i="1"/>
  <c r="L218" i="1" s="1"/>
  <c r="K216" i="1"/>
  <c r="L216" i="1" s="1"/>
  <c r="K55" i="1"/>
  <c r="L55" i="1" s="1"/>
  <c r="L59" i="1"/>
  <c r="L57" i="1"/>
  <c r="K287" i="1"/>
  <c r="L287" i="1" s="1"/>
  <c r="L296" i="1"/>
  <c r="L294" i="1"/>
  <c r="L292" i="1"/>
  <c r="L290" i="1"/>
  <c r="L288" i="1"/>
  <c r="L221" i="1"/>
  <c r="L215" i="1"/>
  <c r="L229" i="1"/>
  <c r="L219" i="1"/>
  <c r="L217" i="1"/>
  <c r="K285" i="1"/>
  <c r="L285" i="1" s="1"/>
  <c r="L56" i="1"/>
  <c r="L54" i="1"/>
  <c r="L52" i="1"/>
  <c r="L50" i="1"/>
  <c r="L48" i="1"/>
  <c r="L286" i="1"/>
  <c r="L284" i="1"/>
  <c r="L282" i="1"/>
  <c r="H41" i="1"/>
  <c r="K41" i="1" s="1"/>
  <c r="H274" i="1"/>
  <c r="K274" i="1" s="1"/>
  <c r="L274" i="1" s="1"/>
  <c r="J274" i="1"/>
  <c r="H275" i="1"/>
  <c r="K275" i="1" s="1"/>
  <c r="J275" i="1"/>
  <c r="H276" i="1"/>
  <c r="K276" i="1" s="1"/>
  <c r="L276" i="1" s="1"/>
  <c r="J276" i="1"/>
  <c r="H277" i="1"/>
  <c r="K277" i="1" s="1"/>
  <c r="J277" i="1"/>
  <c r="H278" i="1"/>
  <c r="K278" i="1" s="1"/>
  <c r="L278" i="1" s="1"/>
  <c r="J278" i="1"/>
  <c r="H279" i="1"/>
  <c r="J279" i="1"/>
  <c r="H209" i="1"/>
  <c r="J209" i="1"/>
  <c r="H210" i="1"/>
  <c r="K210" i="1" s="1"/>
  <c r="L210" i="1" s="1"/>
  <c r="J210" i="1"/>
  <c r="H211" i="1"/>
  <c r="J211" i="1"/>
  <c r="H212" i="1"/>
  <c r="K212" i="1" s="1"/>
  <c r="L212" i="1" s="1"/>
  <c r="J212" i="1"/>
  <c r="H213" i="1"/>
  <c r="J213" i="1"/>
  <c r="H214" i="1"/>
  <c r="K214" i="1" s="1"/>
  <c r="L214" i="1" s="1"/>
  <c r="J214" i="1"/>
  <c r="H39" i="1"/>
  <c r="K39" i="1" s="1"/>
  <c r="J39" i="1"/>
  <c r="H40" i="1"/>
  <c r="K40" i="1" s="1"/>
  <c r="L40" i="1" s="1"/>
  <c r="J40" i="1"/>
  <c r="J41" i="1"/>
  <c r="H42" i="1"/>
  <c r="K42" i="1" s="1"/>
  <c r="L42" i="1" s="1"/>
  <c r="J42" i="1"/>
  <c r="H43" i="1"/>
  <c r="K43" i="1" s="1"/>
  <c r="J43" i="1"/>
  <c r="H44" i="1"/>
  <c r="K44" i="1" s="1"/>
  <c r="L44" i="1" s="1"/>
  <c r="J44" i="1"/>
  <c r="H45" i="1"/>
  <c r="K45" i="1" s="1"/>
  <c r="J45" i="1"/>
  <c r="H46" i="1"/>
  <c r="K46" i="1" s="1"/>
  <c r="L46" i="1" s="1"/>
  <c r="J46" i="1"/>
  <c r="H47" i="1"/>
  <c r="K47" i="1" s="1"/>
  <c r="J47" i="1"/>
  <c r="K209" i="1" l="1"/>
  <c r="L209" i="1" s="1"/>
  <c r="K213" i="1"/>
  <c r="L213" i="1" s="1"/>
  <c r="K211" i="1"/>
  <c r="L211" i="1" s="1"/>
  <c r="K279" i="1"/>
  <c r="L279" i="1" s="1"/>
  <c r="L275" i="1"/>
  <c r="L277" i="1"/>
  <c r="L47" i="1"/>
  <c r="L45" i="1"/>
  <c r="L43" i="1"/>
  <c r="L41" i="1"/>
  <c r="L39" i="1"/>
  <c r="H200" i="1"/>
  <c r="J200" i="1"/>
  <c r="H201" i="1"/>
  <c r="J201" i="1"/>
  <c r="H202" i="1"/>
  <c r="J202" i="1"/>
  <c r="H203" i="1"/>
  <c r="K203" i="1" s="1"/>
  <c r="L203" i="1" s="1"/>
  <c r="J203" i="1"/>
  <c r="H204" i="1"/>
  <c r="K204" i="1" s="1"/>
  <c r="J204" i="1"/>
  <c r="H205" i="1"/>
  <c r="K205" i="1" s="1"/>
  <c r="J205" i="1"/>
  <c r="H206" i="1"/>
  <c r="J206" i="1"/>
  <c r="H207" i="1"/>
  <c r="J207" i="1"/>
  <c r="H208" i="1"/>
  <c r="J208" i="1"/>
  <c r="H236" i="1"/>
  <c r="J236" i="1"/>
  <c r="K236" i="1" s="1"/>
  <c r="L236" i="1" s="1"/>
  <c r="H267" i="1"/>
  <c r="K267" i="1" s="1"/>
  <c r="J267" i="1"/>
  <c r="H268" i="1"/>
  <c r="K268" i="1" s="1"/>
  <c r="J268" i="1"/>
  <c r="H269" i="1"/>
  <c r="J269" i="1"/>
  <c r="H270" i="1"/>
  <c r="J270" i="1"/>
  <c r="K270" i="1"/>
  <c r="H271" i="1"/>
  <c r="K271" i="1" s="1"/>
  <c r="J271" i="1"/>
  <c r="H272" i="1"/>
  <c r="J272" i="1"/>
  <c r="H273" i="1"/>
  <c r="J273" i="1"/>
  <c r="H312" i="1"/>
  <c r="J312" i="1"/>
  <c r="H28" i="1"/>
  <c r="K28" i="1" s="1"/>
  <c r="J28" i="1"/>
  <c r="H29" i="1"/>
  <c r="J29" i="1"/>
  <c r="H30" i="1"/>
  <c r="K30" i="1" s="1"/>
  <c r="J30" i="1"/>
  <c r="H31" i="1"/>
  <c r="K31" i="1" s="1"/>
  <c r="L31" i="1" s="1"/>
  <c r="J31" i="1"/>
  <c r="H32" i="1"/>
  <c r="K32" i="1" s="1"/>
  <c r="J32" i="1"/>
  <c r="H33" i="1"/>
  <c r="J33" i="1"/>
  <c r="H34" i="1"/>
  <c r="K34" i="1" s="1"/>
  <c r="J34" i="1"/>
  <c r="H35" i="1"/>
  <c r="J35" i="1"/>
  <c r="H36" i="1"/>
  <c r="J36" i="1"/>
  <c r="H37" i="1"/>
  <c r="K37" i="1" s="1"/>
  <c r="J37" i="1"/>
  <c r="H38" i="1"/>
  <c r="J38" i="1"/>
  <c r="H83" i="1"/>
  <c r="J83" i="1"/>
  <c r="K83" i="1" l="1"/>
  <c r="L83" i="1" s="1"/>
  <c r="K312" i="1"/>
  <c r="L312" i="1" s="1"/>
  <c r="L270" i="1"/>
  <c r="K207" i="1"/>
  <c r="L207" i="1" s="1"/>
  <c r="K272" i="1"/>
  <c r="L272" i="1" s="1"/>
  <c r="K35" i="1"/>
  <c r="L35" i="1" s="1"/>
  <c r="K201" i="1"/>
  <c r="L201" i="1" s="1"/>
  <c r="K36" i="1"/>
  <c r="L36" i="1" s="1"/>
  <c r="K273" i="1"/>
  <c r="L273" i="1" s="1"/>
  <c r="K38" i="1"/>
  <c r="L38" i="1" s="1"/>
  <c r="K269" i="1"/>
  <c r="L269" i="1" s="1"/>
  <c r="K206" i="1"/>
  <c r="L206" i="1" s="1"/>
  <c r="K202" i="1"/>
  <c r="L202" i="1" s="1"/>
  <c r="L37" i="1"/>
  <c r="L205" i="1"/>
  <c r="K208" i="1"/>
  <c r="L208" i="1" s="1"/>
  <c r="K200" i="1"/>
  <c r="L200" i="1" s="1"/>
  <c r="K33" i="1"/>
  <c r="L33" i="1" s="1"/>
  <c r="L268" i="1"/>
  <c r="L204" i="1"/>
  <c r="K29" i="1"/>
  <c r="L29" i="1" s="1"/>
  <c r="L271" i="1"/>
  <c r="L267" i="1"/>
  <c r="L34" i="1"/>
  <c r="L32" i="1"/>
  <c r="L30" i="1"/>
  <c r="L28" i="1"/>
  <c r="J265" i="1"/>
  <c r="H265" i="1"/>
  <c r="J264" i="1"/>
  <c r="H264" i="1"/>
  <c r="J263" i="1"/>
  <c r="H263" i="1"/>
  <c r="J262" i="1"/>
  <c r="H262" i="1"/>
  <c r="J261" i="1"/>
  <c r="H261" i="1"/>
  <c r="J260" i="1"/>
  <c r="H260" i="1"/>
  <c r="K260" i="1" l="1"/>
  <c r="L260" i="1" s="1"/>
  <c r="K262" i="1"/>
  <c r="L262" i="1" s="1"/>
  <c r="K264" i="1"/>
  <c r="L264" i="1" s="1"/>
  <c r="K265" i="1"/>
  <c r="L265" i="1" s="1"/>
  <c r="K261" i="1"/>
  <c r="L261" i="1" s="1"/>
  <c r="K263" i="1"/>
  <c r="L263" i="1" s="1"/>
  <c r="F180" i="1"/>
  <c r="F179" i="1"/>
  <c r="H132" i="1" l="1"/>
  <c r="J132" i="1"/>
  <c r="H133" i="1"/>
  <c r="J133" i="1"/>
  <c r="H134" i="1"/>
  <c r="J134" i="1"/>
  <c r="K134" i="1" s="1"/>
  <c r="L134" i="1" s="1"/>
  <c r="H135" i="1"/>
  <c r="J135" i="1"/>
  <c r="H136" i="1"/>
  <c r="J136" i="1"/>
  <c r="K136" i="1" s="1"/>
  <c r="L136" i="1" s="1"/>
  <c r="H137" i="1"/>
  <c r="J137" i="1"/>
  <c r="H138" i="1"/>
  <c r="J138" i="1"/>
  <c r="K138" i="1" s="1"/>
  <c r="L138" i="1" s="1"/>
  <c r="H144" i="1"/>
  <c r="J144" i="1"/>
  <c r="K144" i="1" s="1"/>
  <c r="L144" i="1" s="1"/>
  <c r="H145" i="1"/>
  <c r="J145" i="1"/>
  <c r="K135" i="1" l="1"/>
  <c r="L135" i="1" s="1"/>
  <c r="K137" i="1"/>
  <c r="L137" i="1" s="1"/>
  <c r="K145" i="1"/>
  <c r="L145" i="1" s="1"/>
  <c r="K133" i="1"/>
  <c r="L133" i="1" s="1"/>
  <c r="K132" i="1"/>
  <c r="L132" i="1" s="1"/>
  <c r="H258" i="1"/>
  <c r="J258" i="1"/>
  <c r="H259" i="1"/>
  <c r="J259" i="1"/>
  <c r="H266" i="1"/>
  <c r="J266" i="1"/>
  <c r="K259" i="1" l="1"/>
  <c r="L259" i="1" s="1"/>
  <c r="K266" i="1"/>
  <c r="L266" i="1" s="1"/>
  <c r="K258" i="1"/>
  <c r="L258" i="1" s="1"/>
  <c r="H254" i="1"/>
  <c r="J157" i="1"/>
  <c r="H157" i="1"/>
  <c r="J156" i="1"/>
  <c r="H156" i="1"/>
  <c r="J155" i="1"/>
  <c r="H155" i="1"/>
  <c r="J154" i="1"/>
  <c r="H154" i="1"/>
  <c r="J153" i="1"/>
  <c r="H153" i="1"/>
  <c r="J152" i="1"/>
  <c r="H152" i="1"/>
  <c r="J151" i="1"/>
  <c r="H151" i="1"/>
  <c r="J150" i="1"/>
  <c r="H150" i="1"/>
  <c r="J149" i="1"/>
  <c r="H149" i="1"/>
  <c r="J148" i="1"/>
  <c r="H148" i="1"/>
  <c r="K149" i="1" l="1"/>
  <c r="L149" i="1" s="1"/>
  <c r="K151" i="1"/>
  <c r="L151" i="1" s="1"/>
  <c r="K155" i="1"/>
  <c r="L155" i="1" s="1"/>
  <c r="K153" i="1"/>
  <c r="L153" i="1" s="1"/>
  <c r="K157" i="1"/>
  <c r="L157" i="1" s="1"/>
  <c r="K148" i="1"/>
  <c r="L148" i="1" s="1"/>
  <c r="K150" i="1"/>
  <c r="L150" i="1" s="1"/>
  <c r="K152" i="1"/>
  <c r="L152" i="1" s="1"/>
  <c r="K154" i="1"/>
  <c r="L154" i="1" s="1"/>
  <c r="K156" i="1"/>
  <c r="L156" i="1" s="1"/>
  <c r="H115" i="1"/>
  <c r="M158" i="1" l="1"/>
  <c r="H181" i="1"/>
  <c r="H180" i="1"/>
  <c r="H179" i="1"/>
  <c r="J257" i="1"/>
  <c r="H257" i="1"/>
  <c r="J256" i="1"/>
  <c r="H256" i="1"/>
  <c r="J255" i="1"/>
  <c r="H255" i="1"/>
  <c r="J254" i="1"/>
  <c r="H116" i="1"/>
  <c r="H117" i="1"/>
  <c r="H118" i="1"/>
  <c r="H119" i="1"/>
  <c r="K257" i="1" l="1"/>
  <c r="L257" i="1" s="1"/>
  <c r="K255" i="1"/>
  <c r="L255" i="1" s="1"/>
  <c r="K254" i="1"/>
  <c r="L254" i="1" s="1"/>
  <c r="K256" i="1"/>
  <c r="L256" i="1" s="1"/>
  <c r="H127" i="1"/>
  <c r="J127" i="1"/>
  <c r="H128" i="1"/>
  <c r="J128" i="1"/>
  <c r="H129" i="1"/>
  <c r="J129" i="1"/>
  <c r="H130" i="1"/>
  <c r="J130" i="1"/>
  <c r="H131" i="1"/>
  <c r="J131" i="1"/>
  <c r="H171" i="1"/>
  <c r="J171" i="1"/>
  <c r="H172" i="1"/>
  <c r="J172" i="1"/>
  <c r="H173" i="1"/>
  <c r="J173" i="1"/>
  <c r="H174" i="1"/>
  <c r="J174" i="1"/>
  <c r="K174" i="1" s="1"/>
  <c r="H175" i="1"/>
  <c r="J175" i="1"/>
  <c r="K128" i="1" l="1"/>
  <c r="L128" i="1" s="1"/>
  <c r="K172" i="1"/>
  <c r="L172" i="1" s="1"/>
  <c r="L174" i="1"/>
  <c r="K131" i="1"/>
  <c r="L131" i="1" s="1"/>
  <c r="K173" i="1"/>
  <c r="L173" i="1" s="1"/>
  <c r="K130" i="1"/>
  <c r="L130" i="1" s="1"/>
  <c r="M313" i="1"/>
  <c r="K129" i="1"/>
  <c r="L129" i="1" s="1"/>
  <c r="K127" i="1"/>
  <c r="L127" i="1" s="1"/>
  <c r="K175" i="1"/>
  <c r="L175" i="1" s="1"/>
  <c r="K171" i="1"/>
  <c r="L171" i="1" s="1"/>
  <c r="H249" i="1"/>
  <c r="J249" i="1"/>
  <c r="H250" i="1"/>
  <c r="J250" i="1"/>
  <c r="H251" i="1"/>
  <c r="J251" i="1"/>
  <c r="K250" i="1" l="1"/>
  <c r="L250" i="1" s="1"/>
  <c r="K251" i="1"/>
  <c r="L251" i="1" s="1"/>
  <c r="K249" i="1"/>
  <c r="L249" i="1" s="1"/>
  <c r="H161" i="1"/>
  <c r="H87" i="1" l="1"/>
  <c r="H160" i="1" l="1"/>
  <c r="J126" i="1" l="1"/>
  <c r="H126" i="1"/>
  <c r="J198" i="1"/>
  <c r="J199" i="1"/>
  <c r="H199" i="1"/>
  <c r="H198" i="1"/>
  <c r="J169" i="1"/>
  <c r="H169" i="1"/>
  <c r="J168" i="1"/>
  <c r="J170" i="1"/>
  <c r="H170" i="1"/>
  <c r="H168" i="1"/>
  <c r="J26" i="1"/>
  <c r="J27" i="1"/>
  <c r="H27" i="1"/>
  <c r="K27" i="1" s="1"/>
  <c r="L27" i="1" s="1"/>
  <c r="H26" i="1"/>
  <c r="J106" i="1"/>
  <c r="H106" i="1"/>
  <c r="K170" i="1" l="1"/>
  <c r="L170" i="1" s="1"/>
  <c r="K106" i="1"/>
  <c r="L106" i="1" s="1"/>
  <c r="K126" i="1"/>
  <c r="L126" i="1" s="1"/>
  <c r="K169" i="1"/>
  <c r="L169" i="1" s="1"/>
  <c r="K26" i="1"/>
  <c r="L26" i="1" s="1"/>
  <c r="K168" i="1"/>
  <c r="L168" i="1" s="1"/>
  <c r="K199" i="1"/>
  <c r="L199" i="1" s="1"/>
  <c r="K198" i="1"/>
  <c r="L198" i="1" s="1"/>
  <c r="J103" i="1"/>
  <c r="J104" i="1"/>
  <c r="J105" i="1"/>
  <c r="H105" i="1"/>
  <c r="H104" i="1"/>
  <c r="H103" i="1"/>
  <c r="K103" i="1" s="1"/>
  <c r="L103" i="1" s="1"/>
  <c r="J23" i="1"/>
  <c r="J24" i="1"/>
  <c r="J25" i="1"/>
  <c r="H25" i="1"/>
  <c r="H24" i="1"/>
  <c r="H23" i="1"/>
  <c r="J166" i="1"/>
  <c r="J167" i="1"/>
  <c r="H167" i="1"/>
  <c r="H166" i="1"/>
  <c r="J164" i="1"/>
  <c r="J165" i="1"/>
  <c r="H165" i="1"/>
  <c r="H164" i="1"/>
  <c r="J195" i="1"/>
  <c r="J196" i="1"/>
  <c r="J197" i="1"/>
  <c r="H197" i="1"/>
  <c r="H196" i="1"/>
  <c r="H195" i="1"/>
  <c r="K104" i="1" l="1"/>
  <c r="L104" i="1" s="1"/>
  <c r="K105" i="1"/>
  <c r="L105" i="1" s="1"/>
  <c r="K25" i="1"/>
  <c r="L25" i="1" s="1"/>
  <c r="K23" i="1"/>
  <c r="L23" i="1" s="1"/>
  <c r="K166" i="1"/>
  <c r="L166" i="1" s="1"/>
  <c r="K196" i="1"/>
  <c r="L196" i="1" s="1"/>
  <c r="K197" i="1"/>
  <c r="L197" i="1" s="1"/>
  <c r="K195" i="1"/>
  <c r="L195" i="1" s="1"/>
  <c r="K167" i="1"/>
  <c r="L167" i="1" s="1"/>
  <c r="K24" i="1"/>
  <c r="L24" i="1" s="1"/>
  <c r="K165" i="1"/>
  <c r="L165" i="1" s="1"/>
  <c r="K164" i="1"/>
  <c r="L164" i="1" s="1"/>
  <c r="J102" i="1"/>
  <c r="H102" i="1"/>
  <c r="J22" i="1"/>
  <c r="H22" i="1"/>
  <c r="K102" i="1" l="1"/>
  <c r="L102" i="1" s="1"/>
  <c r="K22" i="1"/>
  <c r="L22" i="1" s="1"/>
  <c r="H163" i="1" l="1"/>
  <c r="J163" i="1"/>
  <c r="H194" i="1"/>
  <c r="J194" i="1"/>
  <c r="K163" i="1" l="1"/>
  <c r="L163" i="1" s="1"/>
  <c r="K194" i="1"/>
  <c r="L194" i="1" s="1"/>
  <c r="J248" i="1"/>
  <c r="H248" i="1"/>
  <c r="J245" i="1"/>
  <c r="H245" i="1"/>
  <c r="J244" i="1"/>
  <c r="H244" i="1"/>
  <c r="J193" i="1"/>
  <c r="H193" i="1"/>
  <c r="J192" i="1"/>
  <c r="H192" i="1"/>
  <c r="J191" i="1"/>
  <c r="H191" i="1"/>
  <c r="J190" i="1"/>
  <c r="H190" i="1"/>
  <c r="J189" i="1"/>
  <c r="H189" i="1"/>
  <c r="J188" i="1"/>
  <c r="H188" i="1"/>
  <c r="J187" i="1"/>
  <c r="H187" i="1"/>
  <c r="J186" i="1"/>
  <c r="H186" i="1"/>
  <c r="J162" i="1"/>
  <c r="H162" i="1"/>
  <c r="J161" i="1"/>
  <c r="K161" i="1" s="1"/>
  <c r="L161" i="1" s="1"/>
  <c r="J160" i="1"/>
  <c r="H120" i="1"/>
  <c r="J120" i="1"/>
  <c r="H121" i="1"/>
  <c r="J121" i="1"/>
  <c r="H122" i="1"/>
  <c r="J122" i="1"/>
  <c r="H123" i="1"/>
  <c r="J123" i="1"/>
  <c r="H124" i="1"/>
  <c r="J124" i="1"/>
  <c r="H125" i="1"/>
  <c r="J125" i="1"/>
  <c r="H95" i="1"/>
  <c r="J95" i="1"/>
  <c r="H96" i="1"/>
  <c r="J96" i="1"/>
  <c r="H97" i="1"/>
  <c r="J97" i="1"/>
  <c r="H98" i="1"/>
  <c r="J98" i="1"/>
  <c r="H99" i="1"/>
  <c r="J99" i="1"/>
  <c r="H100" i="1"/>
  <c r="J100" i="1"/>
  <c r="H101" i="1"/>
  <c r="J101" i="1"/>
  <c r="H15" i="1"/>
  <c r="J15" i="1"/>
  <c r="H16" i="1"/>
  <c r="J16" i="1"/>
  <c r="H17" i="1"/>
  <c r="J17" i="1"/>
  <c r="H18" i="1"/>
  <c r="J18" i="1"/>
  <c r="H19" i="1"/>
  <c r="J19" i="1"/>
  <c r="H20" i="1"/>
  <c r="J20" i="1"/>
  <c r="H21" i="1"/>
  <c r="J21" i="1"/>
  <c r="K20" i="1" l="1"/>
  <c r="L20" i="1" s="1"/>
  <c r="K123" i="1"/>
  <c r="L123" i="1" s="1"/>
  <c r="K100" i="1"/>
  <c r="L100" i="1" s="1"/>
  <c r="K16" i="1"/>
  <c r="L16" i="1" s="1"/>
  <c r="K96" i="1"/>
  <c r="L96" i="1" s="1"/>
  <c r="K15" i="1"/>
  <c r="L15" i="1" s="1"/>
  <c r="K99" i="1"/>
  <c r="L99" i="1" s="1"/>
  <c r="K122" i="1"/>
  <c r="L122" i="1" s="1"/>
  <c r="K18" i="1"/>
  <c r="L18" i="1" s="1"/>
  <c r="K98" i="1"/>
  <c r="L98" i="1" s="1"/>
  <c r="K125" i="1"/>
  <c r="L125" i="1" s="1"/>
  <c r="K121" i="1"/>
  <c r="L121" i="1" s="1"/>
  <c r="K21" i="1"/>
  <c r="L21" i="1" s="1"/>
  <c r="K17" i="1"/>
  <c r="L17" i="1" s="1"/>
  <c r="K101" i="1"/>
  <c r="L101" i="1" s="1"/>
  <c r="K97" i="1"/>
  <c r="L97" i="1" s="1"/>
  <c r="K124" i="1"/>
  <c r="L124" i="1" s="1"/>
  <c r="K120" i="1"/>
  <c r="L120" i="1" s="1"/>
  <c r="K193" i="1"/>
  <c r="L193" i="1" s="1"/>
  <c r="K95" i="1"/>
  <c r="L95" i="1" s="1"/>
  <c r="K19" i="1"/>
  <c r="L19" i="1" s="1"/>
  <c r="K248" i="1"/>
  <c r="L248" i="1" s="1"/>
  <c r="M252" i="1" s="1"/>
  <c r="K245" i="1"/>
  <c r="L245" i="1" s="1"/>
  <c r="K244" i="1"/>
  <c r="L244" i="1" s="1"/>
  <c r="K192" i="1"/>
  <c r="L192" i="1" s="1"/>
  <c r="K191" i="1"/>
  <c r="L191" i="1" s="1"/>
  <c r="K190" i="1"/>
  <c r="L190" i="1" s="1"/>
  <c r="K189" i="1"/>
  <c r="L189" i="1" s="1"/>
  <c r="K188" i="1"/>
  <c r="L188" i="1" s="1"/>
  <c r="K187" i="1"/>
  <c r="L187" i="1" s="1"/>
  <c r="K186" i="1"/>
  <c r="L186" i="1" s="1"/>
  <c r="K160" i="1"/>
  <c r="L160" i="1" s="1"/>
  <c r="K162" i="1"/>
  <c r="L162" i="1" s="1"/>
  <c r="J7" i="1"/>
  <c r="J8" i="1"/>
  <c r="J9" i="1"/>
  <c r="J10" i="1"/>
  <c r="J11" i="1"/>
  <c r="J12" i="1"/>
  <c r="J13" i="1"/>
  <c r="J14" i="1"/>
  <c r="J240" i="1"/>
  <c r="J241" i="1"/>
  <c r="J87" i="1"/>
  <c r="J88" i="1"/>
  <c r="J89" i="1"/>
  <c r="J90" i="1"/>
  <c r="J91" i="1"/>
  <c r="J92" i="1"/>
  <c r="J93" i="1"/>
  <c r="J94" i="1"/>
  <c r="H7" i="1"/>
  <c r="H8" i="1"/>
  <c r="K8" i="1" s="1"/>
  <c r="L8" i="1" s="1"/>
  <c r="H9" i="1"/>
  <c r="H10" i="1"/>
  <c r="H11" i="1"/>
  <c r="H12" i="1"/>
  <c r="H13" i="1"/>
  <c r="H14" i="1"/>
  <c r="H240" i="1"/>
  <c r="H241" i="1"/>
  <c r="H88" i="1"/>
  <c r="H89" i="1"/>
  <c r="H90" i="1"/>
  <c r="H91" i="1"/>
  <c r="H92" i="1"/>
  <c r="H93" i="1"/>
  <c r="H94" i="1"/>
  <c r="K92" i="1" l="1"/>
  <c r="L92" i="1" s="1"/>
  <c r="K91" i="1"/>
  <c r="L91" i="1" s="1"/>
  <c r="K9" i="1"/>
  <c r="L9" i="1" s="1"/>
  <c r="K10" i="1"/>
  <c r="L10" i="1" s="1"/>
  <c r="K93" i="1"/>
  <c r="L93" i="1" s="1"/>
  <c r="K90" i="1"/>
  <c r="L90" i="1" s="1"/>
  <c r="K7" i="1"/>
  <c r="L7" i="1" s="1"/>
  <c r="K89" i="1"/>
  <c r="L89" i="1" s="1"/>
  <c r="K14" i="1"/>
  <c r="L14" i="1" s="1"/>
  <c r="K88" i="1"/>
  <c r="L88" i="1" s="1"/>
  <c r="K13" i="1"/>
  <c r="L13" i="1" s="1"/>
  <c r="K87" i="1"/>
  <c r="L87" i="1" s="1"/>
  <c r="K12" i="1"/>
  <c r="L12" i="1" s="1"/>
  <c r="K94" i="1"/>
  <c r="L94" i="1" s="1"/>
  <c r="K240" i="1"/>
  <c r="L240" i="1" s="1"/>
  <c r="M246" i="1"/>
  <c r="M176" i="1"/>
  <c r="K241" i="1"/>
  <c r="L241" i="1" s="1"/>
  <c r="K11" i="1"/>
  <c r="L11" i="1" s="1"/>
  <c r="M113" i="1" l="1"/>
  <c r="M242" i="1"/>
  <c r="M84" i="1"/>
  <c r="J179" i="1" l="1"/>
  <c r="J115" i="1"/>
  <c r="J180" i="1"/>
  <c r="J116" i="1"/>
  <c r="J181" i="1"/>
  <c r="J182" i="1"/>
  <c r="J117" i="1"/>
  <c r="J183" i="1"/>
  <c r="J118" i="1"/>
  <c r="J184" i="1"/>
  <c r="J119" i="1"/>
  <c r="J185" i="1"/>
  <c r="I6" i="1"/>
  <c r="G6" i="1"/>
  <c r="F6" i="1"/>
  <c r="H182" i="1"/>
  <c r="H183" i="1"/>
  <c r="H184" i="1"/>
  <c r="H185" i="1"/>
  <c r="J6" i="1" l="1"/>
  <c r="K179" i="1"/>
  <c r="L179" i="1" s="1"/>
  <c r="K115" i="1"/>
  <c r="L115" i="1" s="1"/>
  <c r="K180" i="1"/>
  <c r="L180" i="1" s="1"/>
  <c r="K116" i="1"/>
  <c r="L116" i="1" s="1"/>
  <c r="K181" i="1"/>
  <c r="L181" i="1" s="1"/>
  <c r="K182" i="1"/>
  <c r="L182" i="1" s="1"/>
  <c r="K117" i="1"/>
  <c r="L117" i="1" s="1"/>
  <c r="K183" i="1"/>
  <c r="L183" i="1" s="1"/>
  <c r="K118" i="1"/>
  <c r="L118" i="1" s="1"/>
  <c r="K184" i="1"/>
  <c r="L184" i="1" s="1"/>
  <c r="K119" i="1"/>
  <c r="L119" i="1" s="1"/>
  <c r="K185" i="1"/>
  <c r="L185" i="1" s="1"/>
  <c r="M237" i="1" l="1"/>
  <c r="M146" i="1"/>
  <c r="H6" i="1"/>
  <c r="M6" i="1" l="1"/>
  <c r="K6" i="1" l="1"/>
  <c r="L6" i="1" l="1"/>
  <c r="D4" i="1" s="1"/>
</calcChain>
</file>

<file path=xl/sharedStrings.xml><?xml version="1.0" encoding="utf-8"?>
<sst xmlns="http://schemas.openxmlformats.org/spreadsheetml/2006/main" count="612" uniqueCount="42">
  <si>
    <t>Description</t>
  </si>
  <si>
    <t>Direct Cost</t>
  </si>
  <si>
    <t>IDC/F&amp;A</t>
  </si>
  <si>
    <t>Benefits</t>
  </si>
  <si>
    <t>Comments</t>
  </si>
  <si>
    <t>Reconcile Date:</t>
  </si>
  <si>
    <t>Y</t>
  </si>
  <si>
    <t>Category</t>
  </si>
  <si>
    <t>Travel</t>
  </si>
  <si>
    <t>IDC</t>
  </si>
  <si>
    <t>Actual Total</t>
  </si>
  <si>
    <t>Estimate Total</t>
  </si>
  <si>
    <t>Overall Total</t>
  </si>
  <si>
    <t>Project End Date:</t>
  </si>
  <si>
    <t>Project Start Date:</t>
  </si>
  <si>
    <t>Budget:</t>
  </si>
  <si>
    <t>IDC/F&amp;A Rate:</t>
  </si>
  <si>
    <t>Subtotal</t>
  </si>
  <si>
    <t>N</t>
  </si>
  <si>
    <t>SUBTOTAL</t>
  </si>
  <si>
    <t>Remaining:</t>
  </si>
  <si>
    <t>Y/N</t>
  </si>
  <si>
    <t>IDCs</t>
  </si>
  <si>
    <t>Payroll</t>
  </si>
  <si>
    <t>Lab Fee Systems Lab</t>
  </si>
  <si>
    <t>CATEGORY</t>
  </si>
  <si>
    <t>September 2018 - For May, June 2019</t>
  </si>
  <si>
    <t>Analog Lines</t>
  </si>
  <si>
    <t>ASWSC Phase 3 (WSRTC Task Order #1, USU INDEX A42847)</t>
  </si>
  <si>
    <t>Equipment</t>
  </si>
  <si>
    <t>Lab Fee</t>
  </si>
  <si>
    <t>October 2018 - For May, June 2019</t>
  </si>
  <si>
    <t>November 2018 - For May, June 2019</t>
  </si>
  <si>
    <t>December 2018 - For May, June 2019</t>
  </si>
  <si>
    <t>January 2019 - For May, June 2019</t>
  </si>
  <si>
    <t>February 2019 - For May, June 2019</t>
  </si>
  <si>
    <t>March 2019 - For May, June 2019</t>
  </si>
  <si>
    <t>Software</t>
  </si>
  <si>
    <t>Hardware</t>
  </si>
  <si>
    <t>Poster</t>
  </si>
  <si>
    <t>ADJUSTMENT TO BALANCE TOTAL 2019-07-19</t>
  </si>
  <si>
    <t>Shipping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</si>
</sst>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164" formatCode="0.0%"/>
    <numFmt numFmtId="165" formatCode="&quot;$&quot;#,##0.00"/>
    <numFmt numFmtId="166" formatCode="#,##0.00;#,##0.00"/>
    <numFmt numFmtId="167" formatCode="###0.00;###0.00"/>
    <numFmt numFmtId="168" formatCode="&quot;$&quot;#,##0"/>
  </numFmts>
  <fonts count="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sz val="11"/>
      <color indexed="52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8"/>
      <color theme="3"/>
      <name val="Cambria"/>
      <family val="2"/>
      <scheme val="major"/>
    </font>
  </fonts>
  <fills count="5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1">
    <xf numFmtId="0" fontId="0" fillId="0" borderId="0"/>
    <xf numFmtId="0" fontId="4" fillId="0" borderId="0"/>
    <xf numFmtId="0" fontId="5" fillId="0" borderId="0"/>
    <xf numFmtId="0" fontId="5" fillId="0" borderId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4" applyNumberFormat="0" applyAlignment="0" applyProtection="0"/>
    <xf numFmtId="0" fontId="17" fillId="6" borderId="5" applyNumberFormat="0" applyAlignment="0" applyProtection="0"/>
    <xf numFmtId="0" fontId="18" fillId="6" borderId="4" applyNumberFormat="0" applyAlignment="0" applyProtection="0"/>
    <xf numFmtId="0" fontId="19" fillId="0" borderId="6" applyNumberFormat="0" applyFill="0" applyAlignment="0" applyProtection="0"/>
    <xf numFmtId="0" fontId="20" fillId="7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2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3" fillId="32" borderId="0" applyNumberFormat="0" applyBorder="0" applyAlignment="0" applyProtection="0"/>
    <xf numFmtId="0" fontId="24" fillId="0" borderId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40" borderId="0" applyNumberFormat="0" applyBorder="0" applyAlignment="0" applyProtection="0"/>
    <xf numFmtId="0" fontId="3" fillId="36" borderId="0" applyNumberFormat="0" applyBorder="0" applyAlignment="0" applyProtection="0"/>
    <xf numFmtId="0" fontId="3" fillId="38" borderId="0" applyNumberFormat="0" applyBorder="0" applyAlignment="0" applyProtection="0"/>
    <xf numFmtId="0" fontId="3" fillId="41" borderId="0" applyNumberFormat="0" applyBorder="0" applyAlignment="0" applyProtection="0"/>
    <xf numFmtId="0" fontId="23" fillId="42" borderId="0" applyNumberFormat="0" applyBorder="0" applyAlignment="0" applyProtection="0"/>
    <xf numFmtId="0" fontId="23" fillId="39" borderId="0" applyNumberFormat="0" applyBorder="0" applyAlignment="0" applyProtection="0"/>
    <xf numFmtId="0" fontId="23" fillId="40" borderId="0" applyNumberFormat="0" applyBorder="0" applyAlignment="0" applyProtection="0"/>
    <xf numFmtId="0" fontId="23" fillId="43" borderId="0" applyNumberFormat="0" applyBorder="0" applyAlignment="0" applyProtection="0"/>
    <xf numFmtId="0" fontId="23" fillId="44" borderId="0" applyNumberFormat="0" applyBorder="0" applyAlignment="0" applyProtection="0"/>
    <xf numFmtId="0" fontId="23" fillId="45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8" borderId="0" applyNumberFormat="0" applyBorder="0" applyAlignment="0" applyProtection="0"/>
    <xf numFmtId="0" fontId="23" fillId="43" borderId="0" applyNumberFormat="0" applyBorder="0" applyAlignment="0" applyProtection="0"/>
    <xf numFmtId="0" fontId="23" fillId="49" borderId="0" applyNumberFormat="0" applyBorder="0" applyAlignment="0" applyProtection="0"/>
    <xf numFmtId="0" fontId="14" fillId="34" borderId="0" applyNumberFormat="0" applyBorder="0" applyAlignment="0" applyProtection="0"/>
    <xf numFmtId="0" fontId="32" fillId="37" borderId="4" applyNumberFormat="0" applyAlignment="0" applyProtection="0"/>
    <xf numFmtId="44" fontId="24" fillId="0" borderId="0" applyFont="0" applyFill="0" applyBorder="0" applyAlignment="0" applyProtection="0"/>
    <xf numFmtId="0" fontId="13" fillId="35" borderId="0" applyNumberFormat="0" applyBorder="0" applyAlignment="0" applyProtection="0"/>
    <xf numFmtId="0" fontId="27" fillId="0" borderId="10" applyNumberFormat="0" applyFill="0" applyAlignment="0" applyProtection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29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16" fillId="37" borderId="4" applyNumberFormat="0" applyAlignment="0" applyProtection="0"/>
    <xf numFmtId="0" fontId="30" fillId="0" borderId="13" applyNumberFormat="0" applyFill="0" applyAlignment="0" applyProtection="0"/>
    <xf numFmtId="0" fontId="33" fillId="4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26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17" fillId="37" borderId="5" applyNumberFormat="0" applyAlignment="0" applyProtection="0"/>
    <xf numFmtId="0" fontId="3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" fillId="0" borderId="14" applyNumberFormat="0" applyFill="0" applyAlignment="0" applyProtection="0"/>
  </cellStyleXfs>
  <cellXfs count="47">
    <xf numFmtId="0" fontId="0" fillId="0" borderId="0" xfId="0"/>
    <xf numFmtId="0" fontId="3" fillId="0" borderId="0" xfId="0" applyFont="1" applyFill="1"/>
    <xf numFmtId="0" fontId="6" fillId="0" borderId="0" xfId="1" applyFont="1" applyFill="1" applyBorder="1" applyAlignment="1">
      <alignment horizontal="left" vertical="top" wrapText="1"/>
    </xf>
    <xf numFmtId="167" fontId="6" fillId="0" borderId="0" xfId="2" applyNumberFormat="1" applyFont="1" applyFill="1" applyBorder="1" applyAlignment="1">
      <alignment horizontal="left" vertical="top" wrapText="1"/>
    </xf>
    <xf numFmtId="166" fontId="6" fillId="0" borderId="0" xfId="2" applyNumberFormat="1" applyFont="1" applyFill="1" applyBorder="1" applyAlignment="1">
      <alignment horizontal="left" vertical="top" wrapText="1"/>
    </xf>
    <xf numFmtId="0" fontId="0" fillId="0" borderId="0" xfId="0" applyFill="1" applyBorder="1"/>
    <xf numFmtId="0" fontId="3" fillId="0" borderId="0" xfId="0" applyFont="1" applyFill="1" applyBorder="1"/>
    <xf numFmtId="165" fontId="3" fillId="0" borderId="0" xfId="0" applyNumberFormat="1" applyFont="1" applyFill="1" applyBorder="1"/>
    <xf numFmtId="165" fontId="2" fillId="0" borderId="0" xfId="0" applyNumberFormat="1" applyFont="1" applyFill="1" applyBorder="1"/>
    <xf numFmtId="165" fontId="6" fillId="0" borderId="0" xfId="1" applyNumberFormat="1" applyFont="1" applyFill="1" applyBorder="1" applyAlignment="1">
      <alignment horizontal="right" vertical="top" wrapText="1"/>
    </xf>
    <xf numFmtId="165" fontId="6" fillId="0" borderId="0" xfId="2" applyNumberFormat="1" applyFont="1" applyFill="1" applyBorder="1" applyAlignment="1">
      <alignment horizontal="right" vertical="top" wrapText="1"/>
    </xf>
    <xf numFmtId="0" fontId="0" fillId="0" borderId="0" xfId="0" applyFont="1" applyFill="1" applyBorder="1"/>
    <xf numFmtId="0" fontId="7" fillId="0" borderId="0" xfId="1" applyFont="1" applyFill="1" applyBorder="1" applyAlignment="1">
      <alignment horizontal="left" vertical="top" wrapText="1"/>
    </xf>
    <xf numFmtId="0" fontId="7" fillId="0" borderId="0" xfId="2" applyFont="1" applyFill="1" applyBorder="1" applyAlignment="1">
      <alignment horizontal="left" vertical="top" wrapText="1"/>
    </xf>
    <xf numFmtId="0" fontId="2" fillId="0" borderId="0" xfId="0" applyFont="1" applyFill="1" applyBorder="1"/>
    <xf numFmtId="167" fontId="8" fillId="0" borderId="0" xfId="2" applyNumberFormat="1" applyFont="1" applyFill="1" applyBorder="1" applyAlignment="1">
      <alignment horizontal="left" vertical="top" wrapText="1"/>
    </xf>
    <xf numFmtId="166" fontId="8" fillId="0" borderId="0" xfId="2" applyNumberFormat="1" applyFont="1" applyFill="1" applyBorder="1" applyAlignment="1">
      <alignment horizontal="left" vertical="top" wrapText="1"/>
    </xf>
    <xf numFmtId="167" fontId="8" fillId="0" borderId="0" xfId="1" applyNumberFormat="1" applyFont="1" applyFill="1" applyBorder="1" applyAlignment="1">
      <alignment horizontal="left" vertical="top" wrapText="1"/>
    </xf>
    <xf numFmtId="166" fontId="8" fillId="0" borderId="0" xfId="1" applyNumberFormat="1" applyFont="1" applyFill="1" applyBorder="1" applyAlignment="1">
      <alignment horizontal="left" vertical="top" wrapText="1"/>
    </xf>
    <xf numFmtId="165" fontId="1" fillId="0" borderId="0" xfId="0" applyNumberFormat="1" applyFont="1" applyFill="1" applyBorder="1"/>
    <xf numFmtId="165" fontId="1" fillId="0" borderId="0" xfId="0" applyNumberFormat="1" applyFont="1" applyFill="1" applyBorder="1" applyAlignment="1">
      <alignment horizontal="right"/>
    </xf>
    <xf numFmtId="164" fontId="0" fillId="0" borderId="0" xfId="0" applyNumberFormat="1" applyFill="1" applyAlignment="1">
      <alignment horizontal="left"/>
    </xf>
    <xf numFmtId="0" fontId="0" fillId="0" borderId="0" xfId="0" applyFill="1"/>
    <xf numFmtId="0" fontId="0" fillId="0" borderId="0" xfId="0" applyFill="1" applyAlignment="1">
      <alignment wrapText="1"/>
    </xf>
    <xf numFmtId="0" fontId="6" fillId="0" borderId="0" xfId="2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17" fontId="6" fillId="0" borderId="0" xfId="0" applyNumberFormat="1" applyFont="1" applyFill="1" applyBorder="1" applyAlignment="1">
      <alignment horizontal="left" vertical="top" wrapText="1"/>
    </xf>
    <xf numFmtId="165" fontId="0" fillId="0" borderId="0" xfId="0" applyNumberFormat="1" applyFill="1"/>
    <xf numFmtId="0" fontId="1" fillId="0" borderId="0" xfId="0" applyFont="1" applyFill="1" applyBorder="1" applyAlignment="1">
      <alignment horizontal="right"/>
    </xf>
    <xf numFmtId="165" fontId="1" fillId="0" borderId="0" xfId="0" applyNumberFormat="1" applyFont="1" applyFill="1"/>
    <xf numFmtId="14" fontId="0" fillId="0" borderId="0" xfId="0" applyNumberFormat="1" applyFont="1" applyFill="1"/>
    <xf numFmtId="0" fontId="1" fillId="0" borderId="0" xfId="0" applyFont="1" applyFill="1"/>
    <xf numFmtId="0" fontId="1" fillId="0" borderId="0" xfId="0" applyFont="1" applyFill="1" applyAlignment="1">
      <alignment horizontal="right"/>
    </xf>
    <xf numFmtId="14" fontId="0" fillId="0" borderId="0" xfId="0" applyNumberFormat="1" applyFill="1"/>
    <xf numFmtId="168" fontId="0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0" fontId="1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165" fontId="9" fillId="0" borderId="0" xfId="0" applyNumberFormat="1" applyFont="1" applyFill="1"/>
    <xf numFmtId="17" fontId="0" fillId="0" borderId="0" xfId="0" applyNumberFormat="1" applyFill="1"/>
    <xf numFmtId="17" fontId="7" fillId="0" borderId="0" xfId="0" applyNumberFormat="1" applyFont="1" applyFill="1" applyBorder="1" applyAlignment="1">
      <alignment horizontal="left" vertical="top" wrapText="1"/>
    </xf>
    <xf numFmtId="14" fontId="7" fillId="0" borderId="0" xfId="0" applyNumberFormat="1" applyFont="1" applyFill="1" applyBorder="1" applyAlignment="1">
      <alignment horizontal="left" vertical="top" wrapText="1"/>
    </xf>
    <xf numFmtId="14" fontId="6" fillId="0" borderId="0" xfId="0" applyNumberFormat="1" applyFont="1" applyFill="1" applyBorder="1" applyAlignment="1">
      <alignment horizontal="left" vertical="top" wrapText="1"/>
    </xf>
    <xf numFmtId="16" fontId="6" fillId="0" borderId="0" xfId="0" applyNumberFormat="1" applyFont="1" applyFill="1" applyBorder="1" applyAlignment="1">
      <alignment horizontal="left" vertical="top" wrapText="1"/>
    </xf>
  </cellXfs>
  <cellStyles count="91">
    <cellStyle name="20% - Accent1" xfId="20" builtinId="30" customBuiltin="1"/>
    <cellStyle name="20% - Accent1 2" xfId="44"/>
    <cellStyle name="20% - Accent2" xfId="24" builtinId="34" customBuiltin="1"/>
    <cellStyle name="20% - Accent2 2" xfId="45"/>
    <cellStyle name="20% - Accent3" xfId="28" builtinId="38" customBuiltin="1"/>
    <cellStyle name="20% - Accent3 2" xfId="46"/>
    <cellStyle name="20% - Accent4" xfId="32" builtinId="42" customBuiltin="1"/>
    <cellStyle name="20% - Accent4 2" xfId="47"/>
    <cellStyle name="20% - Accent5" xfId="36" builtinId="46" customBuiltin="1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3" xfId="29" builtinId="39" customBuiltin="1"/>
    <cellStyle name="40% - Accent3 2" xfId="50"/>
    <cellStyle name="40% - Accent4" xfId="33" builtinId="43" customBuiltin="1"/>
    <cellStyle name="40% - Accent4 2" xfId="51"/>
    <cellStyle name="40% - Accent5" xfId="37" builtinId="47" customBuiltin="1"/>
    <cellStyle name="40% - Accent5 2" xfId="52"/>
    <cellStyle name="40% - Accent6" xfId="41" builtinId="51" customBuiltin="1"/>
    <cellStyle name="40% - Accent6 2" xfId="53"/>
    <cellStyle name="60% - Accent1" xfId="22" builtinId="32" customBuiltin="1"/>
    <cellStyle name="60% - Accent1 2" xfId="54"/>
    <cellStyle name="60% - Accent2" xfId="26" builtinId="36" customBuiltin="1"/>
    <cellStyle name="60% - Accent2 2" xfId="55"/>
    <cellStyle name="60% - Accent3" xfId="30" builtinId="40" customBuiltin="1"/>
    <cellStyle name="60% - Accent3 2" xfId="56"/>
    <cellStyle name="60% - Accent4" xfId="34" builtinId="44" customBuiltin="1"/>
    <cellStyle name="60% - Accent4 2" xfId="57"/>
    <cellStyle name="60% - Accent5" xfId="38" builtinId="48" customBuiltin="1"/>
    <cellStyle name="60% - Accent5 2" xfId="58"/>
    <cellStyle name="60% - Accent6" xfId="42" builtinId="52" customBuiltin="1"/>
    <cellStyle name="60% - Accent6 2" xfId="59"/>
    <cellStyle name="Accent1" xfId="19" builtinId="29" customBuiltin="1"/>
    <cellStyle name="Accent1 2" xfId="60"/>
    <cellStyle name="Accent2" xfId="23" builtinId="33" customBuiltin="1"/>
    <cellStyle name="Accent2 2" xfId="61"/>
    <cellStyle name="Accent3" xfId="27" builtinId="37" customBuiltin="1"/>
    <cellStyle name="Accent3 2" xfId="62"/>
    <cellStyle name="Accent4" xfId="31" builtinId="41" customBuiltin="1"/>
    <cellStyle name="Accent4 2" xfId="63"/>
    <cellStyle name="Accent5" xfId="35" builtinId="45" customBuiltin="1"/>
    <cellStyle name="Accent6" xfId="39" builtinId="49" customBuiltin="1"/>
    <cellStyle name="Accent6 2" xfId="64"/>
    <cellStyle name="Bad" xfId="9" builtinId="27" customBuiltin="1"/>
    <cellStyle name="Bad 2" xfId="65"/>
    <cellStyle name="Calculation" xfId="13" builtinId="22" customBuiltin="1"/>
    <cellStyle name="Calculation 2" xfId="66"/>
    <cellStyle name="Check Cell" xfId="15" builtinId="23" customBuiltin="1"/>
    <cellStyle name="Currency 2" xfId="67"/>
    <cellStyle name="Explanatory Text" xfId="17" builtinId="53" customBuiltin="1"/>
    <cellStyle name="Good" xfId="8" builtinId="26" customBuiltin="1"/>
    <cellStyle name="Good 2" xfId="68"/>
    <cellStyle name="Heading 1" xfId="4" builtinId="16" customBuiltin="1"/>
    <cellStyle name="Heading 1 2" xfId="69"/>
    <cellStyle name="Heading 2" xfId="5" builtinId="17" customBuiltin="1"/>
    <cellStyle name="Heading 2 2" xfId="70"/>
    <cellStyle name="Heading 3" xfId="6" builtinId="18" customBuiltin="1"/>
    <cellStyle name="Heading 3 2" xfId="71"/>
    <cellStyle name="Heading 4" xfId="7" builtinId="19" customBuiltin="1"/>
    <cellStyle name="Heading 4 2" xfId="72"/>
    <cellStyle name="Hyperlink 2" xfId="73"/>
    <cellStyle name="Input" xfId="11" builtinId="20" customBuiltin="1"/>
    <cellStyle name="Input 2" xfId="74"/>
    <cellStyle name="Linked Cell" xfId="14" builtinId="24" customBuiltin="1"/>
    <cellStyle name="Linked Cell 2" xfId="75"/>
    <cellStyle name="Neutral" xfId="10" builtinId="28" customBuiltin="1"/>
    <cellStyle name="Neutral 2" xfId="76"/>
    <cellStyle name="Normal" xfId="0" builtinId="0"/>
    <cellStyle name="Normal 2" xfId="1"/>
    <cellStyle name="Normal 2 2" xfId="3"/>
    <cellStyle name="Normal 2 3" xfId="77"/>
    <cellStyle name="Normal 3" xfId="2"/>
    <cellStyle name="Normal 4" xfId="43"/>
    <cellStyle name="Note 2" xfId="78"/>
    <cellStyle name="Note 2 2" xfId="79"/>
    <cellStyle name="Note 3" xfId="80"/>
    <cellStyle name="Note 4" xfId="81"/>
    <cellStyle name="Note 5" xfId="82"/>
    <cellStyle name="Note 6" xfId="83"/>
    <cellStyle name="Note 7" xfId="84"/>
    <cellStyle name="Note 8" xfId="85"/>
    <cellStyle name="Note 9" xfId="86"/>
    <cellStyle name="Output" xfId="12" builtinId="21" customBuiltin="1"/>
    <cellStyle name="Output 2" xfId="87"/>
    <cellStyle name="Title 2" xfId="89"/>
    <cellStyle name="Title 3" xfId="88"/>
    <cellStyle name="Total" xfId="18" builtinId="25" customBuiltin="1"/>
    <cellStyle name="Total 2" xfId="90"/>
    <cellStyle name="Warning Text" xfId="16" builtinId="11" customBuiltin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5"/>
  <sheetViews>
    <sheetView tabSelected="1" zoomScaleNormal="100" workbookViewId="0">
      <pane ySplit="6" topLeftCell="A7" activePane="bottomLeft" state="frozen"/>
      <selection pane="bottomLeft" activeCell="A6" sqref="A6:B330"/>
    </sheetView>
  </sheetViews>
  <sheetFormatPr defaultColWidth="9.140625" defaultRowHeight="14.25" customHeight="1" x14ac:dyDescent="0.25"/>
  <cols>
    <col min="1" max="1" width="18.140625" style="22" customWidth="1"/>
    <col min="2" max="2" width="19.140625" style="22" bestFit="1" customWidth="1"/>
    <col min="3" max="3" width="25.140625" style="22" customWidth="1"/>
    <col min="4" max="4" width="11.140625" style="22" customWidth="1"/>
    <col min="5" max="5" width="41.28515625" style="22" customWidth="1"/>
    <col min="6" max="6" width="15.5703125" style="22" customWidth="1"/>
    <col min="7" max="10" width="12.28515625" style="22" customWidth="1"/>
    <col min="11" max="11" width="13.42578125" style="22" customWidth="1"/>
    <col min="12" max="12" width="11.140625" style="22" bestFit="1" customWidth="1"/>
    <col min="13" max="13" width="11.140625" style="22" customWidth="1"/>
    <col min="14" max="14" width="42.5703125" style="22" bestFit="1" customWidth="1"/>
    <col min="15" max="16384" width="9.140625" style="22"/>
  </cols>
  <sheetData>
    <row r="1" spans="1:15" ht="14.25" customHeight="1" x14ac:dyDescent="0.25">
      <c r="A1" s="32" t="s">
        <v>28</v>
      </c>
    </row>
    <row r="2" spans="1:15" ht="14.25" customHeight="1" x14ac:dyDescent="0.25">
      <c r="A2" s="33" t="s">
        <v>14</v>
      </c>
      <c r="B2" s="34">
        <v>43344</v>
      </c>
      <c r="C2" s="33" t="s">
        <v>15</v>
      </c>
      <c r="D2" s="35">
        <v>249995</v>
      </c>
    </row>
    <row r="3" spans="1:15" ht="14.25" customHeight="1" x14ac:dyDescent="0.25">
      <c r="A3" s="33" t="s">
        <v>13</v>
      </c>
      <c r="B3" s="34">
        <v>44073</v>
      </c>
      <c r="C3" s="33" t="s">
        <v>16</v>
      </c>
      <c r="D3" s="21">
        <v>0.45</v>
      </c>
      <c r="G3" s="23"/>
      <c r="H3" s="23"/>
      <c r="I3" s="23"/>
      <c r="J3" s="23"/>
      <c r="K3" s="23"/>
    </row>
    <row r="4" spans="1:15" ht="14.25" customHeight="1" x14ac:dyDescent="0.25">
      <c r="A4" s="33" t="s">
        <v>5</v>
      </c>
      <c r="B4" s="34">
        <v>43577</v>
      </c>
      <c r="C4" s="33" t="s">
        <v>20</v>
      </c>
      <c r="D4" s="36">
        <f>D2-L6</f>
        <v>154136.79532513986</v>
      </c>
    </row>
    <row r="5" spans="1:15" ht="14.25" customHeight="1" x14ac:dyDescent="0.25">
      <c r="D5" s="37" t="s">
        <v>22</v>
      </c>
      <c r="F5" s="29" t="s">
        <v>1</v>
      </c>
      <c r="G5" s="29" t="s">
        <v>2</v>
      </c>
      <c r="H5" s="29" t="s">
        <v>10</v>
      </c>
      <c r="I5" s="38" t="s">
        <v>1</v>
      </c>
      <c r="J5" s="38" t="s">
        <v>2</v>
      </c>
      <c r="K5" s="39" t="s">
        <v>11</v>
      </c>
      <c r="L5" s="39" t="s">
        <v>12</v>
      </c>
      <c r="M5" s="39" t="s">
        <v>17</v>
      </c>
      <c r="N5" s="40" t="s">
        <v>4</v>
      </c>
    </row>
    <row r="6" spans="1:15" ht="14.25" customHeight="1" x14ac:dyDescent="0.25">
      <c r="A6" s="39"/>
      <c r="B6" s="39"/>
      <c r="C6" s="39" t="s">
        <v>7</v>
      </c>
      <c r="D6" s="32" t="s">
        <v>21</v>
      </c>
      <c r="E6" s="39" t="s">
        <v>0</v>
      </c>
      <c r="F6" s="30">
        <f t="shared" ref="F6:M6" si="0">SUM(F7:F1282)</f>
        <v>95858.204674860142</v>
      </c>
      <c r="G6" s="30">
        <f t="shared" si="0"/>
        <v>0</v>
      </c>
      <c r="H6" s="30">
        <f t="shared" si="0"/>
        <v>95858.204674860142</v>
      </c>
      <c r="I6" s="41">
        <f t="shared" si="0"/>
        <v>0</v>
      </c>
      <c r="J6" s="41">
        <f t="shared" si="0"/>
        <v>0</v>
      </c>
      <c r="K6" s="41">
        <f t="shared" si="0"/>
        <v>0</v>
      </c>
      <c r="L6" s="30">
        <f t="shared" si="0"/>
        <v>95858.204674860142</v>
      </c>
      <c r="M6" s="30">
        <f t="shared" si="0"/>
        <v>95858.204674859997</v>
      </c>
      <c r="O6" s="39"/>
    </row>
    <row r="7" spans="1:15" ht="14.25" customHeight="1" x14ac:dyDescent="0.25">
      <c r="A7" s="34"/>
      <c r="C7" s="22" t="s">
        <v>3</v>
      </c>
      <c r="D7" s="22" t="s">
        <v>6</v>
      </c>
      <c r="E7" s="26" t="s">
        <v>26</v>
      </c>
      <c r="F7" s="28">
        <v>460.86</v>
      </c>
      <c r="G7" s="6"/>
      <c r="H7" s="7">
        <f t="shared" ref="H7:H14" si="1">F7+G7</f>
        <v>460.86</v>
      </c>
      <c r="I7" s="14"/>
      <c r="J7" s="8">
        <f t="shared" ref="J7:J21" si="2">IF(D7="Y",$D$3*I7,0)</f>
        <v>0</v>
      </c>
      <c r="K7" s="8">
        <f t="shared" ref="K7:K14" si="3">IF(H7&gt;0, 0, I7+J7)</f>
        <v>0</v>
      </c>
      <c r="L7" s="19">
        <f t="shared" ref="L7:L14" si="4">H7+K7</f>
        <v>460.86</v>
      </c>
      <c r="M7" s="19"/>
      <c r="N7" s="5"/>
    </row>
    <row r="8" spans="1:15" ht="14.25" customHeight="1" x14ac:dyDescent="0.25">
      <c r="A8" s="34"/>
      <c r="C8" s="22" t="s">
        <v>3</v>
      </c>
      <c r="D8" s="22" t="s">
        <v>6</v>
      </c>
      <c r="E8" s="27">
        <v>43344</v>
      </c>
      <c r="F8" s="28">
        <v>0.3</v>
      </c>
      <c r="G8" s="24"/>
      <c r="H8" s="7">
        <f t="shared" si="1"/>
        <v>0.3</v>
      </c>
      <c r="I8" s="15"/>
      <c r="J8" s="8">
        <f t="shared" si="2"/>
        <v>0</v>
      </c>
      <c r="K8" s="8">
        <f t="shared" si="3"/>
        <v>0</v>
      </c>
      <c r="L8" s="19">
        <f t="shared" si="4"/>
        <v>0.3</v>
      </c>
      <c r="M8" s="19"/>
      <c r="N8" s="5"/>
    </row>
    <row r="9" spans="1:15" ht="14.25" customHeight="1" x14ac:dyDescent="0.25">
      <c r="A9" s="34"/>
      <c r="C9" s="22" t="s">
        <v>3</v>
      </c>
      <c r="D9" s="22" t="s">
        <v>6</v>
      </c>
      <c r="E9" s="27">
        <v>43344</v>
      </c>
      <c r="F9" s="28">
        <v>0.54</v>
      </c>
      <c r="G9" s="24"/>
      <c r="H9" s="7">
        <f t="shared" si="1"/>
        <v>0.54</v>
      </c>
      <c r="I9" s="14"/>
      <c r="J9" s="8">
        <f t="shared" si="2"/>
        <v>0</v>
      </c>
      <c r="K9" s="8">
        <f t="shared" si="3"/>
        <v>0</v>
      </c>
      <c r="L9" s="19">
        <f t="shared" si="4"/>
        <v>0.54</v>
      </c>
      <c r="M9" s="19"/>
      <c r="N9" s="5"/>
    </row>
    <row r="10" spans="1:15" ht="14.25" customHeight="1" x14ac:dyDescent="0.25">
      <c r="A10" s="34"/>
      <c r="C10" s="22" t="s">
        <v>3</v>
      </c>
      <c r="D10" s="22" t="s">
        <v>6</v>
      </c>
      <c r="E10" s="27">
        <v>43344</v>
      </c>
      <c r="F10" s="28">
        <v>0.18573000000000001</v>
      </c>
      <c r="G10" s="24"/>
      <c r="H10" s="7">
        <f t="shared" si="1"/>
        <v>0.18573000000000001</v>
      </c>
      <c r="I10" s="14"/>
      <c r="J10" s="8">
        <f t="shared" si="2"/>
        <v>0</v>
      </c>
      <c r="K10" s="8">
        <f t="shared" si="3"/>
        <v>0</v>
      </c>
      <c r="L10" s="19">
        <f t="shared" si="4"/>
        <v>0.18573000000000001</v>
      </c>
      <c r="M10" s="19"/>
      <c r="N10" s="5"/>
      <c r="O10" s="28"/>
    </row>
    <row r="11" spans="1:15" ht="14.25" customHeight="1" x14ac:dyDescent="0.25">
      <c r="A11" s="34"/>
      <c r="C11" s="22" t="s">
        <v>3</v>
      </c>
      <c r="D11" s="22" t="s">
        <v>6</v>
      </c>
      <c r="E11" s="27">
        <v>43344</v>
      </c>
      <c r="F11" s="28">
        <v>0.19680000000000003</v>
      </c>
      <c r="G11" s="24"/>
      <c r="H11" s="7">
        <f t="shared" si="1"/>
        <v>0.19680000000000003</v>
      </c>
      <c r="I11" s="14"/>
      <c r="J11" s="8">
        <f t="shared" si="2"/>
        <v>0</v>
      </c>
      <c r="K11" s="8">
        <f t="shared" si="3"/>
        <v>0</v>
      </c>
      <c r="L11" s="19">
        <f t="shared" si="4"/>
        <v>0.19680000000000003</v>
      </c>
      <c r="M11" s="19"/>
      <c r="N11" s="5"/>
    </row>
    <row r="12" spans="1:15" ht="14.25" customHeight="1" x14ac:dyDescent="0.25">
      <c r="A12" s="34"/>
      <c r="C12" s="22" t="s">
        <v>3</v>
      </c>
      <c r="D12" s="22" t="s">
        <v>6</v>
      </c>
      <c r="E12" s="27">
        <v>43374</v>
      </c>
      <c r="F12" s="28">
        <v>460.86395520000002</v>
      </c>
      <c r="G12" s="6"/>
      <c r="H12" s="7">
        <f t="shared" si="1"/>
        <v>460.86395520000002</v>
      </c>
      <c r="I12" s="14"/>
      <c r="J12" s="8">
        <f t="shared" si="2"/>
        <v>0</v>
      </c>
      <c r="K12" s="8">
        <f t="shared" si="3"/>
        <v>0</v>
      </c>
      <c r="L12" s="19">
        <f t="shared" si="4"/>
        <v>460.86395520000002</v>
      </c>
      <c r="M12" s="19"/>
      <c r="N12" s="5"/>
    </row>
    <row r="13" spans="1:15" ht="14.25" customHeight="1" x14ac:dyDescent="0.25">
      <c r="A13" s="34"/>
      <c r="C13" s="22" t="s">
        <v>3</v>
      </c>
      <c r="D13" s="22" t="s">
        <v>6</v>
      </c>
      <c r="E13" s="27">
        <v>43374</v>
      </c>
      <c r="F13" s="28">
        <v>1.2915000000000001</v>
      </c>
      <c r="G13" s="6"/>
      <c r="H13" s="7">
        <f t="shared" si="1"/>
        <v>1.2915000000000001</v>
      </c>
      <c r="I13" s="14"/>
      <c r="J13" s="8">
        <f t="shared" si="2"/>
        <v>0</v>
      </c>
      <c r="K13" s="8">
        <f t="shared" si="3"/>
        <v>0</v>
      </c>
      <c r="L13" s="19">
        <f t="shared" si="4"/>
        <v>1.2915000000000001</v>
      </c>
      <c r="M13" s="19"/>
      <c r="N13" s="5"/>
    </row>
    <row r="14" spans="1:15" ht="14.25" customHeight="1" x14ac:dyDescent="0.25">
      <c r="A14" s="34"/>
      <c r="C14" s="22" t="s">
        <v>3</v>
      </c>
      <c r="D14" s="22" t="s">
        <v>6</v>
      </c>
      <c r="E14" s="27">
        <v>43374</v>
      </c>
      <c r="F14" s="28">
        <v>1.5190500000000002</v>
      </c>
      <c r="G14" s="6"/>
      <c r="H14" s="7">
        <f t="shared" si="1"/>
        <v>1.5190500000000002</v>
      </c>
      <c r="I14" s="14"/>
      <c r="J14" s="8">
        <f t="shared" si="2"/>
        <v>0</v>
      </c>
      <c r="K14" s="8">
        <f t="shared" si="3"/>
        <v>0</v>
      </c>
      <c r="L14" s="19">
        <f t="shared" si="4"/>
        <v>1.5190500000000002</v>
      </c>
      <c r="M14" s="19"/>
      <c r="N14" s="5"/>
    </row>
    <row r="15" spans="1:15" ht="14.25" customHeight="1" x14ac:dyDescent="0.25">
      <c r="A15" s="34"/>
      <c r="C15" s="22" t="s">
        <v>3</v>
      </c>
      <c r="D15" s="22" t="s">
        <v>6</v>
      </c>
      <c r="E15" s="27">
        <v>43374</v>
      </c>
      <c r="F15" s="28">
        <v>-0.18573000000000001</v>
      </c>
      <c r="G15" s="6"/>
      <c r="H15" s="7">
        <f t="shared" ref="H15:H27" si="5">F15+G15</f>
        <v>-0.18573000000000001</v>
      </c>
      <c r="I15" s="14"/>
      <c r="J15" s="8">
        <f t="shared" si="2"/>
        <v>0</v>
      </c>
      <c r="K15" s="8">
        <f t="shared" ref="K15:K21" si="6">IF(H15&gt;0, 0, I15+J15)</f>
        <v>0</v>
      </c>
      <c r="L15" s="19">
        <f t="shared" ref="L15:L21" si="7">H15+K15</f>
        <v>-0.18573000000000001</v>
      </c>
      <c r="M15" s="19"/>
      <c r="N15" s="5"/>
    </row>
    <row r="16" spans="1:15" ht="14.25" customHeight="1" x14ac:dyDescent="0.25">
      <c r="A16" s="34"/>
      <c r="C16" s="22" t="s">
        <v>3</v>
      </c>
      <c r="D16" s="22" t="s">
        <v>6</v>
      </c>
      <c r="E16" s="27">
        <v>43374</v>
      </c>
      <c r="F16" s="28">
        <v>-0.19680000000000003</v>
      </c>
      <c r="G16" s="6"/>
      <c r="H16" s="7">
        <f t="shared" si="5"/>
        <v>-0.19680000000000003</v>
      </c>
      <c r="I16" s="14"/>
      <c r="J16" s="8">
        <f t="shared" si="2"/>
        <v>0</v>
      </c>
      <c r="K16" s="8">
        <f t="shared" si="6"/>
        <v>0</v>
      </c>
      <c r="L16" s="19">
        <f t="shared" si="7"/>
        <v>-0.19680000000000003</v>
      </c>
      <c r="M16" s="19"/>
      <c r="N16" s="5"/>
    </row>
    <row r="17" spans="1:14" ht="14.25" customHeight="1" x14ac:dyDescent="0.25">
      <c r="A17" s="34"/>
      <c r="C17" s="22" t="s">
        <v>3</v>
      </c>
      <c r="D17" s="22" t="s">
        <v>6</v>
      </c>
      <c r="E17" s="27">
        <v>43405</v>
      </c>
      <c r="F17" s="28">
        <v>460.86395520000002</v>
      </c>
      <c r="G17" s="6"/>
      <c r="H17" s="7">
        <f t="shared" si="5"/>
        <v>460.86395520000002</v>
      </c>
      <c r="I17" s="14"/>
      <c r="J17" s="8">
        <f t="shared" si="2"/>
        <v>0</v>
      </c>
      <c r="K17" s="8">
        <f t="shared" si="6"/>
        <v>0</v>
      </c>
      <c r="L17" s="19">
        <f t="shared" si="7"/>
        <v>460.86395520000002</v>
      </c>
      <c r="M17" s="19"/>
      <c r="N17" s="5"/>
    </row>
    <row r="18" spans="1:14" ht="14.25" customHeight="1" x14ac:dyDescent="0.25">
      <c r="A18" s="34"/>
      <c r="C18" s="22" t="s">
        <v>3</v>
      </c>
      <c r="D18" s="22" t="s">
        <v>6</v>
      </c>
      <c r="E18" s="27">
        <v>43405</v>
      </c>
      <c r="F18" s="28">
        <v>1.1808000000000001</v>
      </c>
      <c r="G18" s="6"/>
      <c r="H18" s="7">
        <f t="shared" si="5"/>
        <v>1.1808000000000001</v>
      </c>
      <c r="I18" s="14"/>
      <c r="J18" s="8">
        <f t="shared" si="2"/>
        <v>0</v>
      </c>
      <c r="K18" s="8">
        <f t="shared" si="6"/>
        <v>0</v>
      </c>
      <c r="L18" s="19">
        <f t="shared" si="7"/>
        <v>1.1808000000000001</v>
      </c>
      <c r="M18" s="19"/>
      <c r="N18" s="5"/>
    </row>
    <row r="19" spans="1:14" ht="14.25" customHeight="1" x14ac:dyDescent="0.25">
      <c r="A19" s="34"/>
      <c r="C19" s="22" t="s">
        <v>3</v>
      </c>
      <c r="D19" s="22" t="s">
        <v>6</v>
      </c>
      <c r="E19" s="27">
        <v>43405</v>
      </c>
      <c r="F19" s="28">
        <v>1.6236000000000002</v>
      </c>
      <c r="G19" s="6"/>
      <c r="H19" s="7">
        <f t="shared" si="5"/>
        <v>1.6236000000000002</v>
      </c>
      <c r="I19" s="14"/>
      <c r="J19" s="8">
        <f t="shared" si="2"/>
        <v>0</v>
      </c>
      <c r="K19" s="8">
        <f t="shared" si="6"/>
        <v>0</v>
      </c>
      <c r="L19" s="19">
        <f t="shared" si="7"/>
        <v>1.6236000000000002</v>
      </c>
      <c r="M19" s="19"/>
      <c r="N19" s="5"/>
    </row>
    <row r="20" spans="1:14" ht="14.25" customHeight="1" x14ac:dyDescent="0.25">
      <c r="A20" s="34"/>
      <c r="C20" s="22" t="s">
        <v>3</v>
      </c>
      <c r="D20" s="22" t="s">
        <v>6</v>
      </c>
      <c r="E20" s="27">
        <v>43435</v>
      </c>
      <c r="F20" s="28">
        <v>460.87395520000001</v>
      </c>
      <c r="G20" s="6"/>
      <c r="H20" s="7">
        <f t="shared" si="5"/>
        <v>460.87395520000001</v>
      </c>
      <c r="I20" s="14"/>
      <c r="J20" s="8">
        <f t="shared" si="2"/>
        <v>0</v>
      </c>
      <c r="K20" s="8">
        <f t="shared" si="6"/>
        <v>0</v>
      </c>
      <c r="L20" s="19">
        <f t="shared" si="7"/>
        <v>460.87395520000001</v>
      </c>
      <c r="M20" s="19"/>
      <c r="N20" s="5"/>
    </row>
    <row r="21" spans="1:14" ht="14.25" customHeight="1" x14ac:dyDescent="0.25">
      <c r="A21" s="34"/>
      <c r="C21" s="22" t="s">
        <v>3</v>
      </c>
      <c r="D21" s="22" t="s">
        <v>6</v>
      </c>
      <c r="E21" s="27">
        <v>43435</v>
      </c>
      <c r="F21" s="28">
        <v>1.1562000000000001</v>
      </c>
      <c r="G21" s="6"/>
      <c r="H21" s="7">
        <f t="shared" si="5"/>
        <v>1.1562000000000001</v>
      </c>
      <c r="I21" s="14"/>
      <c r="J21" s="8">
        <f t="shared" si="2"/>
        <v>0</v>
      </c>
      <c r="K21" s="8">
        <f t="shared" si="6"/>
        <v>0</v>
      </c>
      <c r="L21" s="19">
        <f t="shared" si="7"/>
        <v>1.1562000000000001</v>
      </c>
      <c r="N21" s="5"/>
    </row>
    <row r="22" spans="1:14" ht="14.25" customHeight="1" x14ac:dyDescent="0.25">
      <c r="A22" s="34"/>
      <c r="C22" s="22" t="s">
        <v>3</v>
      </c>
      <c r="D22" s="22" t="s">
        <v>6</v>
      </c>
      <c r="E22" s="27">
        <v>43435</v>
      </c>
      <c r="F22" s="28">
        <v>0.81549000000000005</v>
      </c>
      <c r="G22" s="6"/>
      <c r="H22" s="7">
        <f t="shared" si="5"/>
        <v>0.81549000000000005</v>
      </c>
      <c r="I22" s="14"/>
      <c r="J22" s="8">
        <f t="shared" ref="J22" si="8">IF(D22="Y",$D$3*I22,0)</f>
        <v>0</v>
      </c>
      <c r="K22" s="8">
        <f t="shared" ref="K22" si="9">IF(H22&gt;0, 0, I22+J22)</f>
        <v>0</v>
      </c>
      <c r="L22" s="19">
        <f t="shared" ref="L22" si="10">H22+K22</f>
        <v>0.81549000000000005</v>
      </c>
      <c r="N22" s="5"/>
    </row>
    <row r="23" spans="1:14" ht="14.25" customHeight="1" x14ac:dyDescent="0.25">
      <c r="A23" s="44"/>
      <c r="C23" s="22" t="s">
        <v>3</v>
      </c>
      <c r="D23" s="22" t="s">
        <v>6</v>
      </c>
      <c r="E23" s="34">
        <v>43466</v>
      </c>
      <c r="F23" s="28">
        <v>460.87</v>
      </c>
      <c r="G23" s="6"/>
      <c r="H23" s="7">
        <f t="shared" si="5"/>
        <v>460.87</v>
      </c>
      <c r="I23" s="14"/>
      <c r="J23" s="8">
        <f t="shared" ref="J23:J25" si="11">IF(D23="Y",$D$3*I23,0)</f>
        <v>0</v>
      </c>
      <c r="K23" s="8">
        <f t="shared" ref="K23:K25" si="12">IF(H23&gt;0, 0, I23+J23)</f>
        <v>0</v>
      </c>
      <c r="L23" s="19">
        <f t="shared" ref="L23:L25" si="13">H23+K23</f>
        <v>460.87</v>
      </c>
      <c r="N23" s="5"/>
    </row>
    <row r="24" spans="1:14" ht="14.25" customHeight="1" x14ac:dyDescent="0.25">
      <c r="A24" s="44"/>
      <c r="C24" s="22" t="s">
        <v>3</v>
      </c>
      <c r="D24" s="22" t="s">
        <v>6</v>
      </c>
      <c r="E24" s="34">
        <v>43466</v>
      </c>
      <c r="F24" s="28">
        <v>1.1399999999999999</v>
      </c>
      <c r="G24" s="6"/>
      <c r="H24" s="7">
        <f t="shared" si="5"/>
        <v>1.1399999999999999</v>
      </c>
      <c r="I24" s="14"/>
      <c r="J24" s="8">
        <f t="shared" si="11"/>
        <v>0</v>
      </c>
      <c r="K24" s="8">
        <f t="shared" si="12"/>
        <v>0</v>
      </c>
      <c r="L24" s="19">
        <f t="shared" si="13"/>
        <v>1.1399999999999999</v>
      </c>
      <c r="N24" s="5"/>
    </row>
    <row r="25" spans="1:14" ht="14.25" customHeight="1" x14ac:dyDescent="0.25">
      <c r="A25" s="44"/>
      <c r="C25" s="22" t="s">
        <v>3</v>
      </c>
      <c r="D25" s="22" t="s">
        <v>6</v>
      </c>
      <c r="E25" s="34">
        <v>43466</v>
      </c>
      <c r="F25" s="28">
        <v>1.58</v>
      </c>
      <c r="G25" s="6"/>
      <c r="H25" s="7">
        <f t="shared" si="5"/>
        <v>1.58</v>
      </c>
      <c r="I25" s="14"/>
      <c r="J25" s="8">
        <f t="shared" si="11"/>
        <v>0</v>
      </c>
      <c r="K25" s="8">
        <f t="shared" si="12"/>
        <v>0</v>
      </c>
      <c r="L25" s="19">
        <f t="shared" si="13"/>
        <v>1.58</v>
      </c>
      <c r="N25" s="5"/>
    </row>
    <row r="26" spans="1:14" ht="14.25" customHeight="1" x14ac:dyDescent="0.25">
      <c r="A26" s="44"/>
      <c r="C26" s="22" t="s">
        <v>3</v>
      </c>
      <c r="D26" s="22" t="s">
        <v>6</v>
      </c>
      <c r="E26" s="34">
        <v>43466</v>
      </c>
      <c r="F26" s="28">
        <v>0.77</v>
      </c>
      <c r="G26" s="6"/>
      <c r="H26" s="7">
        <f t="shared" si="5"/>
        <v>0.77</v>
      </c>
      <c r="I26" s="14"/>
      <c r="J26" s="8">
        <f t="shared" ref="J26:J27" si="14">IF(D26="Y",$D$3*I26,0)</f>
        <v>0</v>
      </c>
      <c r="K26" s="8">
        <f t="shared" ref="K26:K27" si="15">IF(H26&gt;0, 0, I26+J26)</f>
        <v>0</v>
      </c>
      <c r="L26" s="19">
        <f t="shared" ref="L26:L27" si="16">H26+K26</f>
        <v>0.77</v>
      </c>
      <c r="N26" s="5"/>
    </row>
    <row r="27" spans="1:14" ht="14.25" customHeight="1" x14ac:dyDescent="0.25">
      <c r="A27" s="44"/>
      <c r="C27" s="22" t="s">
        <v>3</v>
      </c>
      <c r="D27" s="22" t="s">
        <v>6</v>
      </c>
      <c r="E27" s="44">
        <v>43497</v>
      </c>
      <c r="F27" s="28">
        <v>452.72</v>
      </c>
      <c r="G27" s="6"/>
      <c r="H27" s="7">
        <f t="shared" si="5"/>
        <v>452.72</v>
      </c>
      <c r="I27" s="14"/>
      <c r="J27" s="8">
        <f t="shared" si="14"/>
        <v>0</v>
      </c>
      <c r="K27" s="8">
        <f t="shared" si="15"/>
        <v>0</v>
      </c>
      <c r="L27" s="19">
        <f t="shared" si="16"/>
        <v>452.72</v>
      </c>
      <c r="N27" s="5"/>
    </row>
    <row r="28" spans="1:14" ht="14.25" customHeight="1" x14ac:dyDescent="0.25">
      <c r="A28" s="44"/>
      <c r="C28" s="22" t="s">
        <v>3</v>
      </c>
      <c r="D28" s="22" t="s">
        <v>6</v>
      </c>
      <c r="E28" s="44">
        <v>43497</v>
      </c>
      <c r="F28" s="28">
        <v>1.26</v>
      </c>
      <c r="G28" s="6"/>
      <c r="H28" s="7">
        <f t="shared" ref="H28:H83" si="17">F28+G28</f>
        <v>1.26</v>
      </c>
      <c r="I28" s="14"/>
      <c r="J28" s="8">
        <f t="shared" ref="J28:J83" si="18">IF(D28="Y",$D$3*I28,0)</f>
        <v>0</v>
      </c>
      <c r="K28" s="8">
        <f t="shared" ref="K28:K83" si="19">IF(H28&gt;0, 0, I28+J28)</f>
        <v>0</v>
      </c>
      <c r="L28" s="19">
        <f t="shared" ref="L28:L83" si="20">H28+K28</f>
        <v>1.26</v>
      </c>
      <c r="N28" s="5"/>
    </row>
    <row r="29" spans="1:14" ht="14.25" customHeight="1" x14ac:dyDescent="0.25">
      <c r="A29" s="44"/>
      <c r="C29" s="22" t="s">
        <v>3</v>
      </c>
      <c r="D29" s="22" t="s">
        <v>6</v>
      </c>
      <c r="E29" s="44">
        <v>43497</v>
      </c>
      <c r="F29" s="28">
        <v>1.38</v>
      </c>
      <c r="G29" s="6"/>
      <c r="H29" s="7">
        <f t="shared" si="17"/>
        <v>1.38</v>
      </c>
      <c r="I29" s="14"/>
      <c r="J29" s="8">
        <f t="shared" si="18"/>
        <v>0</v>
      </c>
      <c r="K29" s="8">
        <f t="shared" si="19"/>
        <v>0</v>
      </c>
      <c r="L29" s="19">
        <f t="shared" si="20"/>
        <v>1.38</v>
      </c>
      <c r="N29" s="5"/>
    </row>
    <row r="30" spans="1:14" ht="14.25" customHeight="1" x14ac:dyDescent="0.25">
      <c r="A30" s="44"/>
      <c r="C30" s="22" t="s">
        <v>3</v>
      </c>
      <c r="D30" s="22" t="s">
        <v>6</v>
      </c>
      <c r="E30" s="44">
        <v>43497</v>
      </c>
      <c r="F30" s="28">
        <v>1.0900000000000001</v>
      </c>
      <c r="G30" s="6"/>
      <c r="H30" s="7">
        <f t="shared" si="17"/>
        <v>1.0900000000000001</v>
      </c>
      <c r="I30" s="14"/>
      <c r="J30" s="8">
        <f t="shared" si="18"/>
        <v>0</v>
      </c>
      <c r="K30" s="8">
        <f t="shared" si="19"/>
        <v>0</v>
      </c>
      <c r="L30" s="19">
        <f t="shared" si="20"/>
        <v>1.0900000000000001</v>
      </c>
      <c r="N30" s="5"/>
    </row>
    <row r="31" spans="1:14" ht="14.25" customHeight="1" x14ac:dyDescent="0.25">
      <c r="A31" s="44"/>
      <c r="C31" s="22" t="s">
        <v>3</v>
      </c>
      <c r="D31" s="22" t="s">
        <v>6</v>
      </c>
      <c r="E31" s="44">
        <v>43525</v>
      </c>
      <c r="F31" s="28">
        <v>452.72</v>
      </c>
      <c r="G31" s="6"/>
      <c r="H31" s="7">
        <f t="shared" si="17"/>
        <v>452.72</v>
      </c>
      <c r="I31" s="14"/>
      <c r="J31" s="8">
        <f t="shared" si="18"/>
        <v>0</v>
      </c>
      <c r="K31" s="8">
        <f t="shared" si="19"/>
        <v>0</v>
      </c>
      <c r="L31" s="19">
        <f t="shared" si="20"/>
        <v>452.72</v>
      </c>
      <c r="N31" s="5"/>
    </row>
    <row r="32" spans="1:14" ht="14.25" customHeight="1" x14ac:dyDescent="0.25">
      <c r="A32" s="44"/>
      <c r="C32" s="22" t="s">
        <v>3</v>
      </c>
      <c r="D32" s="22" t="s">
        <v>6</v>
      </c>
      <c r="E32" s="44">
        <v>43525</v>
      </c>
      <c r="F32" s="28">
        <v>0.79</v>
      </c>
      <c r="G32" s="6"/>
      <c r="H32" s="7">
        <f t="shared" si="17"/>
        <v>0.79</v>
      </c>
      <c r="I32" s="14"/>
      <c r="J32" s="8">
        <f t="shared" si="18"/>
        <v>0</v>
      </c>
      <c r="K32" s="8">
        <f t="shared" si="19"/>
        <v>0</v>
      </c>
      <c r="L32" s="19">
        <f t="shared" si="20"/>
        <v>0.79</v>
      </c>
      <c r="N32" s="5"/>
    </row>
    <row r="33" spans="1:14" ht="14.25" customHeight="1" x14ac:dyDescent="0.25">
      <c r="A33" s="44"/>
      <c r="C33" s="22" t="s">
        <v>3</v>
      </c>
      <c r="D33" s="22" t="s">
        <v>6</v>
      </c>
      <c r="E33" s="44">
        <v>43525</v>
      </c>
      <c r="F33" s="28">
        <v>0.92</v>
      </c>
      <c r="G33" s="6"/>
      <c r="H33" s="7">
        <f t="shared" si="17"/>
        <v>0.92</v>
      </c>
      <c r="I33" s="14"/>
      <c r="J33" s="8">
        <f t="shared" si="18"/>
        <v>0</v>
      </c>
      <c r="K33" s="8">
        <f t="shared" si="19"/>
        <v>0</v>
      </c>
      <c r="L33" s="19">
        <f t="shared" si="20"/>
        <v>0.92</v>
      </c>
      <c r="N33" s="5"/>
    </row>
    <row r="34" spans="1:14" ht="14.25" customHeight="1" x14ac:dyDescent="0.25">
      <c r="A34" s="44"/>
      <c r="C34" s="22" t="s">
        <v>3</v>
      </c>
      <c r="D34" s="22" t="s">
        <v>6</v>
      </c>
      <c r="E34" s="44">
        <v>43525</v>
      </c>
      <c r="F34" s="28">
        <v>0.53</v>
      </c>
      <c r="G34" s="6"/>
      <c r="H34" s="7">
        <f t="shared" si="17"/>
        <v>0.53</v>
      </c>
      <c r="I34" s="14"/>
      <c r="J34" s="8">
        <f t="shared" si="18"/>
        <v>0</v>
      </c>
      <c r="K34" s="8">
        <f t="shared" si="19"/>
        <v>0</v>
      </c>
      <c r="L34" s="19">
        <f t="shared" si="20"/>
        <v>0.53</v>
      </c>
      <c r="N34" s="5"/>
    </row>
    <row r="35" spans="1:14" ht="14.25" customHeight="1" x14ac:dyDescent="0.25">
      <c r="A35" s="44"/>
      <c r="C35" s="22" t="s">
        <v>3</v>
      </c>
      <c r="D35" s="22" t="s">
        <v>6</v>
      </c>
      <c r="E35" s="27">
        <v>43556</v>
      </c>
      <c r="F35" s="28">
        <v>452.72413640000002</v>
      </c>
      <c r="G35" s="6"/>
      <c r="H35" s="7">
        <f t="shared" si="17"/>
        <v>452.72413640000002</v>
      </c>
      <c r="I35" s="14"/>
      <c r="J35" s="8">
        <f t="shared" si="18"/>
        <v>0</v>
      </c>
      <c r="K35" s="8">
        <f t="shared" si="19"/>
        <v>0</v>
      </c>
      <c r="L35" s="19">
        <f t="shared" si="20"/>
        <v>452.72413640000002</v>
      </c>
      <c r="N35" s="5"/>
    </row>
    <row r="36" spans="1:14" ht="14.25" customHeight="1" x14ac:dyDescent="0.25">
      <c r="A36" s="44"/>
      <c r="C36" s="22" t="s">
        <v>3</v>
      </c>
      <c r="D36" s="22" t="s">
        <v>6</v>
      </c>
      <c r="E36" s="27">
        <v>43556</v>
      </c>
      <c r="F36" s="28">
        <v>0.37682279999999996</v>
      </c>
      <c r="G36" s="6"/>
      <c r="H36" s="7">
        <f t="shared" si="17"/>
        <v>0.37682279999999996</v>
      </c>
      <c r="I36" s="14"/>
      <c r="J36" s="8">
        <f t="shared" si="18"/>
        <v>0</v>
      </c>
      <c r="K36" s="8">
        <f t="shared" si="19"/>
        <v>0</v>
      </c>
      <c r="L36" s="19">
        <f t="shared" si="20"/>
        <v>0.37682279999999996</v>
      </c>
      <c r="N36" s="5"/>
    </row>
    <row r="37" spans="1:14" ht="14.25" customHeight="1" x14ac:dyDescent="0.25">
      <c r="A37" s="44"/>
      <c r="C37" s="22" t="s">
        <v>3</v>
      </c>
      <c r="D37" s="22" t="s">
        <v>6</v>
      </c>
      <c r="E37" s="27">
        <v>43556</v>
      </c>
      <c r="F37" s="28">
        <v>1.1674799999999999</v>
      </c>
      <c r="G37" s="6"/>
      <c r="H37" s="7">
        <f t="shared" si="17"/>
        <v>1.1674799999999999</v>
      </c>
      <c r="I37" s="14"/>
      <c r="J37" s="8">
        <f t="shared" si="18"/>
        <v>0</v>
      </c>
      <c r="K37" s="8">
        <f t="shared" si="19"/>
        <v>0</v>
      </c>
      <c r="L37" s="19">
        <f t="shared" si="20"/>
        <v>1.1674799999999999</v>
      </c>
      <c r="N37" s="5"/>
    </row>
    <row r="38" spans="1:14" ht="14.25" customHeight="1" x14ac:dyDescent="0.25">
      <c r="A38" s="44"/>
      <c r="C38" s="22" t="s">
        <v>3</v>
      </c>
      <c r="D38" s="22" t="s">
        <v>6</v>
      </c>
      <c r="E38" s="27">
        <v>43586</v>
      </c>
      <c r="F38" s="28">
        <v>452.72413640000002</v>
      </c>
      <c r="G38" s="6"/>
      <c r="H38" s="7">
        <f t="shared" si="17"/>
        <v>452.72413640000002</v>
      </c>
      <c r="I38" s="14"/>
      <c r="J38" s="8">
        <f t="shared" si="18"/>
        <v>0</v>
      </c>
      <c r="K38" s="8">
        <f t="shared" si="19"/>
        <v>0</v>
      </c>
      <c r="L38" s="19">
        <f t="shared" si="20"/>
        <v>452.72413640000002</v>
      </c>
      <c r="N38" s="5"/>
    </row>
    <row r="39" spans="1:14" ht="14.25" customHeight="1" x14ac:dyDescent="0.25">
      <c r="A39" s="44"/>
      <c r="C39" s="22" t="s">
        <v>3</v>
      </c>
      <c r="D39" s="22" t="s">
        <v>6</v>
      </c>
      <c r="E39" s="27">
        <v>43586</v>
      </c>
      <c r="F39" s="28">
        <v>19.158619999999999</v>
      </c>
      <c r="G39" s="6"/>
      <c r="H39" s="7">
        <f t="shared" ref="H39:H47" si="21">F39+G39</f>
        <v>19.158619999999999</v>
      </c>
      <c r="I39" s="14"/>
      <c r="J39" s="8">
        <f t="shared" ref="J39:J47" si="22">IF(D39="Y",$D$3*I39,0)</f>
        <v>0</v>
      </c>
      <c r="K39" s="8">
        <f t="shared" ref="K39:K47" si="23">IF(H39&gt;0, 0, I39+J39)</f>
        <v>0</v>
      </c>
      <c r="L39" s="19">
        <f t="shared" ref="L39:L47" si="24">H39+K39</f>
        <v>19.158619999999999</v>
      </c>
      <c r="N39" s="5"/>
    </row>
    <row r="40" spans="1:14" ht="14.25" customHeight="1" x14ac:dyDescent="0.25">
      <c r="A40" s="44"/>
      <c r="C40" s="22" t="s">
        <v>3</v>
      </c>
      <c r="D40" s="22" t="s">
        <v>6</v>
      </c>
      <c r="E40" s="27">
        <v>43586</v>
      </c>
      <c r="F40" s="28">
        <v>0.24839999999999998</v>
      </c>
      <c r="G40" s="6"/>
      <c r="H40" s="7">
        <f t="shared" si="21"/>
        <v>0.24839999999999998</v>
      </c>
      <c r="I40" s="14"/>
      <c r="J40" s="8">
        <f t="shared" si="22"/>
        <v>0</v>
      </c>
      <c r="K40" s="8">
        <f t="shared" si="23"/>
        <v>0</v>
      </c>
      <c r="L40" s="19">
        <f t="shared" si="24"/>
        <v>0.24839999999999998</v>
      </c>
      <c r="N40" s="5"/>
    </row>
    <row r="41" spans="1:14" ht="14.25" customHeight="1" x14ac:dyDescent="0.25">
      <c r="A41" s="44"/>
      <c r="C41" s="22" t="s">
        <v>3</v>
      </c>
      <c r="D41" s="22" t="s">
        <v>6</v>
      </c>
      <c r="E41" s="27">
        <v>43586</v>
      </c>
      <c r="F41" s="28">
        <v>61.784649999999999</v>
      </c>
      <c r="G41" s="6"/>
      <c r="H41" s="7">
        <f t="shared" si="21"/>
        <v>61.784649999999999</v>
      </c>
      <c r="I41" s="14"/>
      <c r="J41" s="8">
        <f t="shared" si="22"/>
        <v>0</v>
      </c>
      <c r="K41" s="8">
        <f t="shared" si="23"/>
        <v>0</v>
      </c>
      <c r="L41" s="19">
        <f t="shared" si="24"/>
        <v>61.784649999999999</v>
      </c>
      <c r="N41" s="5"/>
    </row>
    <row r="42" spans="1:14" ht="14.25" customHeight="1" x14ac:dyDescent="0.25">
      <c r="A42" s="44"/>
      <c r="C42" s="22" t="s">
        <v>3</v>
      </c>
      <c r="D42" s="22" t="s">
        <v>6</v>
      </c>
      <c r="E42" s="27">
        <v>43617</v>
      </c>
      <c r="F42" s="28">
        <v>452.72859700000004</v>
      </c>
      <c r="G42" s="6"/>
      <c r="H42" s="7">
        <f t="shared" si="21"/>
        <v>452.72859700000004</v>
      </c>
      <c r="I42" s="14"/>
      <c r="J42" s="8">
        <f t="shared" si="22"/>
        <v>0</v>
      </c>
      <c r="K42" s="8">
        <f t="shared" si="23"/>
        <v>0</v>
      </c>
      <c r="L42" s="19">
        <f t="shared" si="24"/>
        <v>452.72859700000004</v>
      </c>
      <c r="N42" s="5"/>
    </row>
    <row r="43" spans="1:14" ht="14.25" customHeight="1" x14ac:dyDescent="0.25">
      <c r="A43" s="44"/>
      <c r="C43" s="22" t="s">
        <v>3</v>
      </c>
      <c r="D43" s="22" t="s">
        <v>6</v>
      </c>
      <c r="E43" s="27">
        <v>43617</v>
      </c>
      <c r="F43" s="28">
        <v>20.476019999999998</v>
      </c>
      <c r="G43" s="6"/>
      <c r="H43" s="7">
        <f t="shared" si="21"/>
        <v>20.476019999999998</v>
      </c>
      <c r="I43" s="14"/>
      <c r="J43" s="8">
        <f t="shared" si="22"/>
        <v>0</v>
      </c>
      <c r="K43" s="8">
        <f t="shared" si="23"/>
        <v>0</v>
      </c>
      <c r="L43" s="19">
        <f t="shared" si="24"/>
        <v>20.476019999999998</v>
      </c>
      <c r="N43" s="5"/>
    </row>
    <row r="44" spans="1:14" ht="14.25" customHeight="1" x14ac:dyDescent="0.25">
      <c r="A44" s="44"/>
      <c r="C44" s="22" t="s">
        <v>3</v>
      </c>
      <c r="D44" s="22" t="s">
        <v>6</v>
      </c>
      <c r="E44" s="27">
        <v>43617</v>
      </c>
      <c r="F44" s="28">
        <v>109.49587999999999</v>
      </c>
      <c r="G44" s="6"/>
      <c r="H44" s="7">
        <f t="shared" si="21"/>
        <v>109.49587999999999</v>
      </c>
      <c r="I44" s="14"/>
      <c r="J44" s="8">
        <f t="shared" si="22"/>
        <v>0</v>
      </c>
      <c r="K44" s="8">
        <f t="shared" si="23"/>
        <v>0</v>
      </c>
      <c r="L44" s="19">
        <f t="shared" si="24"/>
        <v>109.49587999999999</v>
      </c>
      <c r="N44" s="5"/>
    </row>
    <row r="45" spans="1:14" ht="14.25" customHeight="1" x14ac:dyDescent="0.25">
      <c r="A45" s="44"/>
      <c r="C45" s="22" t="s">
        <v>3</v>
      </c>
      <c r="D45" s="22" t="s">
        <v>6</v>
      </c>
      <c r="E45" s="27">
        <v>43617</v>
      </c>
      <c r="F45" s="28">
        <v>58.378439999999998</v>
      </c>
      <c r="G45" s="6"/>
      <c r="H45" s="7">
        <f t="shared" si="21"/>
        <v>58.378439999999998</v>
      </c>
      <c r="I45" s="14"/>
      <c r="J45" s="8">
        <f t="shared" si="22"/>
        <v>0</v>
      </c>
      <c r="K45" s="8">
        <f t="shared" si="23"/>
        <v>0</v>
      </c>
      <c r="L45" s="19">
        <f t="shared" si="24"/>
        <v>58.378439999999998</v>
      </c>
      <c r="N45" s="5"/>
    </row>
    <row r="46" spans="1:14" ht="14.25" customHeight="1" x14ac:dyDescent="0.25">
      <c r="A46" s="44"/>
      <c r="C46" s="22" t="s">
        <v>3</v>
      </c>
      <c r="D46" s="22" t="s">
        <v>6</v>
      </c>
      <c r="E46" s="27" t="s">
        <v>40</v>
      </c>
      <c r="F46" s="28">
        <v>0.65</v>
      </c>
      <c r="G46" s="6"/>
      <c r="H46" s="7">
        <f t="shared" si="21"/>
        <v>0.65</v>
      </c>
      <c r="I46" s="14"/>
      <c r="J46" s="8">
        <f t="shared" si="22"/>
        <v>0</v>
      </c>
      <c r="K46" s="8">
        <f t="shared" si="23"/>
        <v>0</v>
      </c>
      <c r="L46" s="19">
        <f t="shared" si="24"/>
        <v>0.65</v>
      </c>
      <c r="N46" s="5"/>
    </row>
    <row r="47" spans="1:14" ht="14.25" customHeight="1" x14ac:dyDescent="0.25">
      <c r="A47" s="44"/>
      <c r="C47" s="22" t="s">
        <v>3</v>
      </c>
      <c r="D47" s="22" t="s">
        <v>6</v>
      </c>
      <c r="E47" s="27">
        <v>43665</v>
      </c>
      <c r="F47" s="28">
        <v>196.39</v>
      </c>
      <c r="G47" s="6"/>
      <c r="H47" s="7">
        <f t="shared" si="21"/>
        <v>196.39</v>
      </c>
      <c r="I47" s="14"/>
      <c r="J47" s="8">
        <f t="shared" si="22"/>
        <v>0</v>
      </c>
      <c r="K47" s="8">
        <f t="shared" si="23"/>
        <v>0</v>
      </c>
      <c r="L47" s="19">
        <f t="shared" si="24"/>
        <v>196.39</v>
      </c>
      <c r="N47" s="5"/>
    </row>
    <row r="48" spans="1:14" ht="14.25" customHeight="1" x14ac:dyDescent="0.25">
      <c r="A48" s="44"/>
      <c r="C48" s="22" t="s">
        <v>3</v>
      </c>
      <c r="D48" s="22" t="s">
        <v>6</v>
      </c>
      <c r="E48" s="27">
        <v>43665</v>
      </c>
      <c r="F48" s="28">
        <v>53.8</v>
      </c>
      <c r="G48" s="6"/>
      <c r="H48" s="7">
        <f t="shared" ref="H48:H56" si="25">F48+G48</f>
        <v>53.8</v>
      </c>
      <c r="I48" s="14"/>
      <c r="J48" s="8">
        <f t="shared" ref="J48:J56" si="26">IF(D48="Y",$D$3*I48,0)</f>
        <v>0</v>
      </c>
      <c r="K48" s="8">
        <f t="shared" ref="K48:K56" si="27">IF(H48&gt;0, 0, I48+J48)</f>
        <v>0</v>
      </c>
      <c r="L48" s="19">
        <f t="shared" ref="L48:L56" si="28">H48+K48</f>
        <v>53.8</v>
      </c>
      <c r="N48" s="5"/>
    </row>
    <row r="49" spans="1:14" ht="14.25" customHeight="1" x14ac:dyDescent="0.25">
      <c r="A49" s="44"/>
      <c r="C49" s="22" t="s">
        <v>3</v>
      </c>
      <c r="D49" s="22" t="s">
        <v>6</v>
      </c>
      <c r="E49" s="27">
        <v>43665</v>
      </c>
      <c r="F49" s="28">
        <v>57.51</v>
      </c>
      <c r="G49" s="6"/>
      <c r="H49" s="7">
        <f t="shared" si="25"/>
        <v>57.51</v>
      </c>
      <c r="I49" s="14"/>
      <c r="J49" s="8">
        <f t="shared" si="26"/>
        <v>0</v>
      </c>
      <c r="K49" s="8">
        <f t="shared" si="27"/>
        <v>0</v>
      </c>
      <c r="L49" s="19">
        <f t="shared" si="28"/>
        <v>57.51</v>
      </c>
      <c r="N49" s="5"/>
    </row>
    <row r="50" spans="1:14" ht="14.25" customHeight="1" x14ac:dyDescent="0.25">
      <c r="A50" s="44"/>
      <c r="C50" s="22" t="s">
        <v>3</v>
      </c>
      <c r="D50" s="22" t="s">
        <v>6</v>
      </c>
      <c r="E50" s="27">
        <v>43678</v>
      </c>
      <c r="F50" s="28">
        <v>196.18</v>
      </c>
      <c r="G50" s="6"/>
      <c r="H50" s="7">
        <f t="shared" si="25"/>
        <v>196.18</v>
      </c>
      <c r="I50" s="14"/>
      <c r="J50" s="8">
        <f t="shared" si="26"/>
        <v>0</v>
      </c>
      <c r="K50" s="8">
        <f t="shared" si="27"/>
        <v>0</v>
      </c>
      <c r="L50" s="19">
        <f t="shared" si="28"/>
        <v>196.18</v>
      </c>
      <c r="N50" s="5"/>
    </row>
    <row r="51" spans="1:14" ht="14.25" customHeight="1" x14ac:dyDescent="0.25">
      <c r="A51" s="44"/>
      <c r="C51" s="22" t="s">
        <v>3</v>
      </c>
      <c r="D51" s="22" t="s">
        <v>6</v>
      </c>
      <c r="E51" s="27">
        <v>43678</v>
      </c>
      <c r="F51" s="28">
        <v>0.13</v>
      </c>
      <c r="G51" s="6"/>
      <c r="H51" s="7">
        <f t="shared" si="25"/>
        <v>0.13</v>
      </c>
      <c r="I51" s="14"/>
      <c r="J51" s="8">
        <f t="shared" si="26"/>
        <v>0</v>
      </c>
      <c r="K51" s="8">
        <f t="shared" si="27"/>
        <v>0</v>
      </c>
      <c r="L51" s="19">
        <f t="shared" si="28"/>
        <v>0.13</v>
      </c>
      <c r="N51" s="5"/>
    </row>
    <row r="52" spans="1:14" ht="14.25" customHeight="1" x14ac:dyDescent="0.25">
      <c r="A52" s="44"/>
      <c r="C52" s="22" t="s">
        <v>3</v>
      </c>
      <c r="D52" s="22" t="s">
        <v>6</v>
      </c>
      <c r="E52" s="27">
        <v>43678</v>
      </c>
      <c r="F52" s="28">
        <v>22.28</v>
      </c>
      <c r="G52" s="6"/>
      <c r="H52" s="7">
        <f t="shared" si="25"/>
        <v>22.28</v>
      </c>
      <c r="I52" s="14"/>
      <c r="J52" s="8">
        <f t="shared" si="26"/>
        <v>0</v>
      </c>
      <c r="K52" s="8">
        <f t="shared" si="27"/>
        <v>0</v>
      </c>
      <c r="L52" s="19">
        <f t="shared" si="28"/>
        <v>22.28</v>
      </c>
      <c r="N52" s="5"/>
    </row>
    <row r="53" spans="1:14" ht="14.25" customHeight="1" x14ac:dyDescent="0.25">
      <c r="A53" s="44"/>
      <c r="C53" s="22" t="s">
        <v>3</v>
      </c>
      <c r="D53" s="22" t="s">
        <v>6</v>
      </c>
      <c r="E53" s="27">
        <v>43709</v>
      </c>
      <c r="F53" s="28">
        <v>196.18</v>
      </c>
      <c r="G53" s="6"/>
      <c r="H53" s="7">
        <f t="shared" si="25"/>
        <v>196.18</v>
      </c>
      <c r="I53" s="14"/>
      <c r="J53" s="8">
        <f t="shared" si="26"/>
        <v>0</v>
      </c>
      <c r="K53" s="8">
        <f t="shared" si="27"/>
        <v>0</v>
      </c>
      <c r="L53" s="19">
        <f t="shared" si="28"/>
        <v>196.18</v>
      </c>
      <c r="N53" s="5"/>
    </row>
    <row r="54" spans="1:14" ht="14.25" customHeight="1" x14ac:dyDescent="0.25">
      <c r="A54" s="44"/>
      <c r="C54" s="22" t="s">
        <v>3</v>
      </c>
      <c r="D54" s="22" t="s">
        <v>6</v>
      </c>
      <c r="E54" s="27">
        <v>43709</v>
      </c>
      <c r="F54" s="28">
        <v>0.56000000000000005</v>
      </c>
      <c r="G54" s="6"/>
      <c r="H54" s="7">
        <f t="shared" si="25"/>
        <v>0.56000000000000005</v>
      </c>
      <c r="I54" s="14"/>
      <c r="J54" s="8">
        <f t="shared" si="26"/>
        <v>0</v>
      </c>
      <c r="K54" s="8">
        <f t="shared" si="27"/>
        <v>0</v>
      </c>
      <c r="L54" s="19">
        <f t="shared" si="28"/>
        <v>0.56000000000000005</v>
      </c>
      <c r="N54" s="5"/>
    </row>
    <row r="55" spans="1:14" ht="14.25" customHeight="1" x14ac:dyDescent="0.25">
      <c r="A55" s="44"/>
      <c r="C55" s="22" t="s">
        <v>3</v>
      </c>
      <c r="D55" s="22" t="s">
        <v>6</v>
      </c>
      <c r="E55" s="27">
        <v>43709</v>
      </c>
      <c r="F55" s="28">
        <v>0.46</v>
      </c>
      <c r="G55" s="6"/>
      <c r="H55" s="7">
        <f t="shared" si="25"/>
        <v>0.46</v>
      </c>
      <c r="I55" s="14"/>
      <c r="J55" s="8">
        <f t="shared" si="26"/>
        <v>0</v>
      </c>
      <c r="K55" s="8">
        <f t="shared" si="27"/>
        <v>0</v>
      </c>
      <c r="L55" s="19">
        <f t="shared" si="28"/>
        <v>0.46</v>
      </c>
      <c r="N55" s="5"/>
    </row>
    <row r="56" spans="1:14" ht="14.25" customHeight="1" x14ac:dyDescent="0.25">
      <c r="A56" s="44"/>
      <c r="C56" s="22" t="s">
        <v>3</v>
      </c>
      <c r="D56" s="22" t="s">
        <v>6</v>
      </c>
      <c r="E56" s="27">
        <v>43709</v>
      </c>
      <c r="F56" s="28">
        <v>0.87</v>
      </c>
      <c r="G56" s="6"/>
      <c r="H56" s="7">
        <f t="shared" si="25"/>
        <v>0.87</v>
      </c>
      <c r="I56" s="14"/>
      <c r="J56" s="8">
        <f t="shared" si="26"/>
        <v>0</v>
      </c>
      <c r="K56" s="8">
        <f t="shared" si="27"/>
        <v>0</v>
      </c>
      <c r="L56" s="19">
        <f t="shared" si="28"/>
        <v>0.87</v>
      </c>
      <c r="N56" s="5"/>
    </row>
    <row r="57" spans="1:14" ht="14.25" customHeight="1" x14ac:dyDescent="0.25">
      <c r="A57" s="44"/>
      <c r="C57" s="22" t="s">
        <v>3</v>
      </c>
      <c r="D57" s="22" t="s">
        <v>6</v>
      </c>
      <c r="E57" s="27">
        <v>43739</v>
      </c>
      <c r="F57" s="28">
        <v>196.19</v>
      </c>
      <c r="G57" s="6"/>
      <c r="H57" s="7">
        <f t="shared" ref="H57:H67" si="29">F57+G57</f>
        <v>196.19</v>
      </c>
      <c r="I57" s="14"/>
      <c r="J57" s="8">
        <f t="shared" ref="J57:J67" si="30">IF(D57="Y",$D$3*I57,0)</f>
        <v>0</v>
      </c>
      <c r="K57" s="8">
        <f t="shared" ref="K57:K67" si="31">IF(H57&gt;0, 0, I57+J57)</f>
        <v>0</v>
      </c>
      <c r="L57" s="19">
        <f t="shared" ref="L57:L67" si="32">H57+K57</f>
        <v>196.19</v>
      </c>
      <c r="N57" s="5"/>
    </row>
    <row r="58" spans="1:14" ht="14.25" customHeight="1" x14ac:dyDescent="0.25">
      <c r="A58" s="44"/>
      <c r="C58" s="22" t="s">
        <v>3</v>
      </c>
      <c r="D58" s="22" t="s">
        <v>6</v>
      </c>
      <c r="E58" s="27">
        <v>43739</v>
      </c>
      <c r="F58" s="28">
        <v>1.52</v>
      </c>
      <c r="G58" s="6"/>
      <c r="H58" s="7">
        <f t="shared" si="29"/>
        <v>1.52</v>
      </c>
      <c r="I58" s="14"/>
      <c r="J58" s="8">
        <f t="shared" si="30"/>
        <v>0</v>
      </c>
      <c r="K58" s="8">
        <f t="shared" si="31"/>
        <v>0</v>
      </c>
      <c r="L58" s="19">
        <f t="shared" si="32"/>
        <v>1.52</v>
      </c>
      <c r="N58" s="5"/>
    </row>
    <row r="59" spans="1:14" ht="14.25" customHeight="1" x14ac:dyDescent="0.25">
      <c r="A59" s="44"/>
      <c r="C59" s="22" t="s">
        <v>3</v>
      </c>
      <c r="D59" s="22" t="s">
        <v>6</v>
      </c>
      <c r="E59" s="27">
        <v>43739</v>
      </c>
      <c r="F59" s="28">
        <v>1.6</v>
      </c>
      <c r="G59" s="6"/>
      <c r="H59" s="7">
        <f t="shared" si="29"/>
        <v>1.6</v>
      </c>
      <c r="I59" s="14"/>
      <c r="J59" s="8">
        <f t="shared" si="30"/>
        <v>0</v>
      </c>
      <c r="K59" s="8">
        <f t="shared" si="31"/>
        <v>0</v>
      </c>
      <c r="L59" s="19">
        <f t="shared" si="32"/>
        <v>1.6</v>
      </c>
      <c r="N59" s="5"/>
    </row>
    <row r="60" spans="1:14" ht="14.25" customHeight="1" x14ac:dyDescent="0.25">
      <c r="A60" s="44"/>
      <c r="C60" s="22" t="s">
        <v>3</v>
      </c>
      <c r="D60" s="22" t="s">
        <v>6</v>
      </c>
      <c r="E60" s="27">
        <v>43770</v>
      </c>
      <c r="F60" s="28">
        <v>196.19</v>
      </c>
      <c r="G60" s="6"/>
      <c r="H60" s="7">
        <f t="shared" si="29"/>
        <v>196.19</v>
      </c>
      <c r="I60" s="14"/>
      <c r="J60" s="8">
        <f t="shared" si="30"/>
        <v>0</v>
      </c>
      <c r="K60" s="8">
        <f t="shared" si="31"/>
        <v>0</v>
      </c>
      <c r="L60" s="19">
        <f t="shared" si="32"/>
        <v>196.19</v>
      </c>
      <c r="N60" s="5"/>
    </row>
    <row r="61" spans="1:14" ht="14.25" customHeight="1" x14ac:dyDescent="0.25">
      <c r="A61" s="44"/>
      <c r="C61" s="22" t="s">
        <v>3</v>
      </c>
      <c r="D61" s="22" t="s">
        <v>6</v>
      </c>
      <c r="E61" s="27">
        <v>43770</v>
      </c>
      <c r="F61" s="28">
        <v>1.04</v>
      </c>
      <c r="G61" s="6"/>
      <c r="H61" s="7">
        <f t="shared" ref="H61:H66" si="33">F61+G61</f>
        <v>1.04</v>
      </c>
      <c r="I61" s="14"/>
      <c r="J61" s="8">
        <f t="shared" ref="J61:J66" si="34">IF(D61="Y",$D$3*I61,0)</f>
        <v>0</v>
      </c>
      <c r="K61" s="8">
        <f t="shared" ref="K61:K66" si="35">IF(H61&gt;0, 0, I61+J61)</f>
        <v>0</v>
      </c>
      <c r="L61" s="19">
        <f t="shared" ref="L61:L66" si="36">H61+K61</f>
        <v>1.04</v>
      </c>
      <c r="N61" s="5"/>
    </row>
    <row r="62" spans="1:14" ht="14.25" customHeight="1" x14ac:dyDescent="0.25">
      <c r="A62" s="44"/>
      <c r="C62" s="22" t="s">
        <v>3</v>
      </c>
      <c r="D62" s="22" t="s">
        <v>6</v>
      </c>
      <c r="E62" s="27">
        <v>43770</v>
      </c>
      <c r="F62" s="28">
        <v>1.19</v>
      </c>
      <c r="G62" s="6"/>
      <c r="H62" s="7">
        <f t="shared" si="33"/>
        <v>1.19</v>
      </c>
      <c r="I62" s="14"/>
      <c r="J62" s="8">
        <f t="shared" si="34"/>
        <v>0</v>
      </c>
      <c r="K62" s="8">
        <f t="shared" si="35"/>
        <v>0</v>
      </c>
      <c r="L62" s="19">
        <f t="shared" si="36"/>
        <v>1.19</v>
      </c>
      <c r="N62" s="5"/>
    </row>
    <row r="63" spans="1:14" ht="14.25" customHeight="1" x14ac:dyDescent="0.25">
      <c r="A63" s="44"/>
      <c r="C63" s="22" t="s">
        <v>3</v>
      </c>
      <c r="D63" s="22" t="s">
        <v>6</v>
      </c>
      <c r="E63" s="27">
        <v>43800</v>
      </c>
      <c r="F63" s="28">
        <v>196.18</v>
      </c>
      <c r="G63" s="6"/>
      <c r="H63" s="7">
        <f t="shared" si="33"/>
        <v>196.18</v>
      </c>
      <c r="I63" s="14"/>
      <c r="J63" s="8">
        <f t="shared" si="34"/>
        <v>0</v>
      </c>
      <c r="K63" s="8">
        <f t="shared" si="35"/>
        <v>0</v>
      </c>
      <c r="L63" s="19">
        <f t="shared" si="36"/>
        <v>196.18</v>
      </c>
      <c r="N63" s="5"/>
    </row>
    <row r="64" spans="1:14" ht="14.25" customHeight="1" x14ac:dyDescent="0.25">
      <c r="A64" s="44"/>
      <c r="C64" s="22" t="s">
        <v>3</v>
      </c>
      <c r="D64" s="22" t="s">
        <v>6</v>
      </c>
      <c r="E64" s="27">
        <v>43800</v>
      </c>
      <c r="F64" s="28">
        <v>0.91</v>
      </c>
      <c r="G64" s="6"/>
      <c r="H64" s="7">
        <f t="shared" si="33"/>
        <v>0.91</v>
      </c>
      <c r="I64" s="14"/>
      <c r="J64" s="8">
        <f t="shared" si="34"/>
        <v>0</v>
      </c>
      <c r="K64" s="8">
        <f t="shared" si="35"/>
        <v>0</v>
      </c>
      <c r="L64" s="19">
        <f t="shared" si="36"/>
        <v>0.91</v>
      </c>
      <c r="N64" s="5"/>
    </row>
    <row r="65" spans="1:14" ht="14.25" customHeight="1" x14ac:dyDescent="0.25">
      <c r="A65" s="44"/>
      <c r="C65" s="22" t="s">
        <v>3</v>
      </c>
      <c r="D65" s="22" t="s">
        <v>6</v>
      </c>
      <c r="E65" s="27">
        <v>43800</v>
      </c>
      <c r="F65" s="28">
        <v>0.63</v>
      </c>
      <c r="G65" s="6"/>
      <c r="H65" s="7">
        <f t="shared" si="33"/>
        <v>0.63</v>
      </c>
      <c r="I65" s="14"/>
      <c r="J65" s="8">
        <f t="shared" si="34"/>
        <v>0</v>
      </c>
      <c r="K65" s="8">
        <f t="shared" si="35"/>
        <v>0</v>
      </c>
      <c r="L65" s="19">
        <f t="shared" si="36"/>
        <v>0.63</v>
      </c>
      <c r="N65" s="5"/>
    </row>
    <row r="66" spans="1:14" ht="14.25" customHeight="1" x14ac:dyDescent="0.25">
      <c r="A66" s="44"/>
      <c r="C66" s="22" t="s">
        <v>3</v>
      </c>
      <c r="D66" s="22" t="s">
        <v>6</v>
      </c>
      <c r="E66" s="27">
        <v>43831</v>
      </c>
      <c r="F66" s="28">
        <v>384.36</v>
      </c>
      <c r="G66" s="6"/>
      <c r="H66" s="7">
        <f t="shared" si="33"/>
        <v>384.36</v>
      </c>
      <c r="I66" s="14"/>
      <c r="J66" s="8">
        <f t="shared" si="34"/>
        <v>0</v>
      </c>
      <c r="K66" s="8">
        <f t="shared" si="35"/>
        <v>0</v>
      </c>
      <c r="L66" s="19">
        <f t="shared" si="36"/>
        <v>384.36</v>
      </c>
      <c r="N66" s="5"/>
    </row>
    <row r="67" spans="1:14" ht="14.25" customHeight="1" x14ac:dyDescent="0.25">
      <c r="A67" s="25"/>
      <c r="C67" s="22" t="s">
        <v>3</v>
      </c>
      <c r="D67" s="22" t="s">
        <v>6</v>
      </c>
      <c r="E67" s="27">
        <v>43831</v>
      </c>
      <c r="F67" s="28">
        <v>1.26</v>
      </c>
      <c r="G67" s="6"/>
      <c r="H67" s="7">
        <f t="shared" si="29"/>
        <v>1.26</v>
      </c>
      <c r="I67" s="14"/>
      <c r="J67" s="8">
        <f t="shared" si="30"/>
        <v>0</v>
      </c>
      <c r="K67" s="8">
        <f t="shared" si="31"/>
        <v>0</v>
      </c>
      <c r="L67" s="19">
        <f t="shared" si="32"/>
        <v>1.26</v>
      </c>
      <c r="N67" s="5"/>
    </row>
    <row r="68" spans="1:14" ht="14.25" customHeight="1" x14ac:dyDescent="0.25">
      <c r="A68" s="25"/>
      <c r="C68" s="22" t="s">
        <v>3</v>
      </c>
      <c r="D68" s="22" t="s">
        <v>6</v>
      </c>
      <c r="E68" s="27">
        <v>43831</v>
      </c>
      <c r="F68" s="28">
        <v>1.39</v>
      </c>
      <c r="G68" s="6"/>
      <c r="H68" s="7">
        <f t="shared" ref="H68:H74" si="37">F68+G68</f>
        <v>1.39</v>
      </c>
      <c r="I68" s="14"/>
      <c r="J68" s="8">
        <f t="shared" ref="J68:J74" si="38">IF(D68="Y",$D$3*I68,0)</f>
        <v>0</v>
      </c>
      <c r="K68" s="8">
        <f t="shared" ref="K68:K74" si="39">IF(H68&gt;0, 0, I68+J68)</f>
        <v>0</v>
      </c>
      <c r="L68" s="19">
        <f t="shared" ref="L68:L74" si="40">H68+K68</f>
        <v>1.39</v>
      </c>
      <c r="N68" s="5"/>
    </row>
    <row r="69" spans="1:14" ht="14.25" customHeight="1" x14ac:dyDescent="0.25">
      <c r="A69" s="25"/>
      <c r="C69" s="22" t="s">
        <v>3</v>
      </c>
      <c r="D69" s="22" t="s">
        <v>6</v>
      </c>
      <c r="E69" s="27">
        <v>43862</v>
      </c>
      <c r="F69" s="28">
        <v>1966.46</v>
      </c>
      <c r="G69" s="6"/>
      <c r="H69" s="7">
        <f t="shared" si="37"/>
        <v>1966.46</v>
      </c>
      <c r="I69" s="14"/>
      <c r="J69" s="8">
        <f t="shared" si="38"/>
        <v>0</v>
      </c>
      <c r="K69" s="8">
        <f t="shared" si="39"/>
        <v>0</v>
      </c>
      <c r="L69" s="19">
        <f t="shared" si="40"/>
        <v>1966.46</v>
      </c>
      <c r="N69" s="5"/>
    </row>
    <row r="70" spans="1:14" ht="14.25" customHeight="1" x14ac:dyDescent="0.25">
      <c r="A70" s="25"/>
      <c r="C70" s="22" t="s">
        <v>3</v>
      </c>
      <c r="D70" s="22" t="s">
        <v>6</v>
      </c>
      <c r="E70" s="27">
        <v>43862</v>
      </c>
      <c r="F70" s="28">
        <v>1.6</v>
      </c>
      <c r="G70" s="6"/>
      <c r="H70" s="7">
        <f t="shared" si="37"/>
        <v>1.6</v>
      </c>
      <c r="I70" s="14"/>
      <c r="J70" s="8">
        <f t="shared" si="38"/>
        <v>0</v>
      </c>
      <c r="K70" s="8">
        <f t="shared" si="39"/>
        <v>0</v>
      </c>
      <c r="L70" s="19">
        <f t="shared" si="40"/>
        <v>1.6</v>
      </c>
      <c r="N70" s="5"/>
    </row>
    <row r="71" spans="1:14" ht="14.25" customHeight="1" x14ac:dyDescent="0.25">
      <c r="A71" s="25"/>
      <c r="C71" s="22" t="s">
        <v>3</v>
      </c>
      <c r="D71" s="22" t="s">
        <v>6</v>
      </c>
      <c r="E71" s="27">
        <v>43862</v>
      </c>
      <c r="F71" s="28">
        <v>2.11</v>
      </c>
      <c r="G71" s="6"/>
      <c r="H71" s="7">
        <f t="shared" si="37"/>
        <v>2.11</v>
      </c>
      <c r="I71" s="14"/>
      <c r="J71" s="8">
        <f t="shared" si="38"/>
        <v>0</v>
      </c>
      <c r="K71" s="8">
        <f t="shared" si="39"/>
        <v>0</v>
      </c>
      <c r="L71" s="19">
        <f t="shared" si="40"/>
        <v>2.11</v>
      </c>
      <c r="N71" s="5"/>
    </row>
    <row r="72" spans="1:14" ht="14.25" customHeight="1" x14ac:dyDescent="0.25">
      <c r="A72" s="25"/>
      <c r="C72" s="22" t="s">
        <v>3</v>
      </c>
      <c r="D72" s="22" t="s">
        <v>6</v>
      </c>
      <c r="E72" s="27">
        <v>43891</v>
      </c>
      <c r="F72" s="28">
        <v>1173.74</v>
      </c>
      <c r="G72" s="6"/>
      <c r="H72" s="7">
        <f t="shared" si="37"/>
        <v>1173.74</v>
      </c>
      <c r="I72" s="14"/>
      <c r="J72" s="8">
        <f t="shared" si="38"/>
        <v>0</v>
      </c>
      <c r="K72" s="8">
        <f t="shared" si="39"/>
        <v>0</v>
      </c>
      <c r="L72" s="19">
        <f t="shared" si="40"/>
        <v>1173.74</v>
      </c>
      <c r="N72" s="5"/>
    </row>
    <row r="73" spans="1:14" ht="14.25" customHeight="1" x14ac:dyDescent="0.25">
      <c r="A73" s="25"/>
      <c r="C73" s="22" t="s">
        <v>3</v>
      </c>
      <c r="D73" s="22" t="s">
        <v>6</v>
      </c>
      <c r="E73" s="27">
        <v>43891</v>
      </c>
      <c r="F73" s="28">
        <v>1.96</v>
      </c>
      <c r="G73" s="6"/>
      <c r="H73" s="7">
        <f t="shared" si="37"/>
        <v>1.96</v>
      </c>
      <c r="I73" s="14"/>
      <c r="J73" s="8">
        <f t="shared" si="38"/>
        <v>0</v>
      </c>
      <c r="K73" s="8">
        <f t="shared" si="39"/>
        <v>0</v>
      </c>
      <c r="L73" s="19">
        <f t="shared" si="40"/>
        <v>1.96</v>
      </c>
      <c r="N73" s="5"/>
    </row>
    <row r="74" spans="1:14" ht="14.25" customHeight="1" x14ac:dyDescent="0.25">
      <c r="A74" s="25"/>
      <c r="C74" s="22" t="s">
        <v>3</v>
      </c>
      <c r="D74" s="22" t="s">
        <v>6</v>
      </c>
      <c r="E74" s="27">
        <v>43891</v>
      </c>
      <c r="F74" s="28">
        <v>1.8</v>
      </c>
      <c r="G74" s="6"/>
      <c r="H74" s="7">
        <f t="shared" si="37"/>
        <v>1.8</v>
      </c>
      <c r="I74" s="14"/>
      <c r="J74" s="8">
        <f t="shared" si="38"/>
        <v>0</v>
      </c>
      <c r="K74" s="8">
        <f t="shared" si="39"/>
        <v>0</v>
      </c>
      <c r="L74" s="19">
        <f t="shared" si="40"/>
        <v>1.8</v>
      </c>
      <c r="N74" s="5"/>
    </row>
    <row r="75" spans="1:14" ht="14.25" customHeight="1" x14ac:dyDescent="0.25">
      <c r="A75" s="25"/>
      <c r="C75" s="22" t="s">
        <v>3</v>
      </c>
      <c r="D75" s="22" t="s">
        <v>6</v>
      </c>
      <c r="E75" s="27"/>
      <c r="F75" s="28"/>
      <c r="G75" s="6"/>
      <c r="H75" s="7">
        <f t="shared" ref="H75:H82" si="41">F75+G75</f>
        <v>0</v>
      </c>
      <c r="I75" s="14"/>
      <c r="J75" s="8">
        <f t="shared" ref="J75:J82" si="42">IF(D75="Y",$D$3*I75,0)</f>
        <v>0</v>
      </c>
      <c r="K75" s="8">
        <f t="shared" ref="K75:K82" si="43">IF(H75&gt;0, 0, I75+J75)</f>
        <v>0</v>
      </c>
      <c r="L75" s="19">
        <f t="shared" ref="L75:L82" si="44">H75+K75</f>
        <v>0</v>
      </c>
      <c r="N75" s="5"/>
    </row>
    <row r="76" spans="1:14" ht="14.25" customHeight="1" x14ac:dyDescent="0.25">
      <c r="A76" s="25"/>
      <c r="C76" s="22" t="s">
        <v>3</v>
      </c>
      <c r="D76" s="22" t="s">
        <v>6</v>
      </c>
      <c r="E76" s="27"/>
      <c r="F76" s="28"/>
      <c r="G76" s="6"/>
      <c r="H76" s="7">
        <f t="shared" si="41"/>
        <v>0</v>
      </c>
      <c r="I76" s="14"/>
      <c r="J76" s="8">
        <f t="shared" si="42"/>
        <v>0</v>
      </c>
      <c r="K76" s="8">
        <f t="shared" si="43"/>
        <v>0</v>
      </c>
      <c r="L76" s="19">
        <f t="shared" si="44"/>
        <v>0</v>
      </c>
      <c r="N76" s="5"/>
    </row>
    <row r="77" spans="1:14" ht="14.25" customHeight="1" x14ac:dyDescent="0.25">
      <c r="A77" s="25"/>
      <c r="C77" s="22" t="s">
        <v>3</v>
      </c>
      <c r="D77" s="22" t="s">
        <v>6</v>
      </c>
      <c r="E77" s="27"/>
      <c r="F77" s="28"/>
      <c r="G77" s="6"/>
      <c r="H77" s="7">
        <f t="shared" si="41"/>
        <v>0</v>
      </c>
      <c r="I77" s="14"/>
      <c r="J77" s="8">
        <f t="shared" si="42"/>
        <v>0</v>
      </c>
      <c r="K77" s="8">
        <f t="shared" si="43"/>
        <v>0</v>
      </c>
      <c r="L77" s="19">
        <f t="shared" si="44"/>
        <v>0</v>
      </c>
      <c r="N77" s="5"/>
    </row>
    <row r="78" spans="1:14" ht="14.25" customHeight="1" x14ac:dyDescent="0.25">
      <c r="A78" s="25"/>
      <c r="C78" s="22" t="s">
        <v>3</v>
      </c>
      <c r="D78" s="22" t="s">
        <v>6</v>
      </c>
      <c r="E78" s="27"/>
      <c r="F78" s="28"/>
      <c r="G78" s="6"/>
      <c r="H78" s="7">
        <f t="shared" si="41"/>
        <v>0</v>
      </c>
      <c r="I78" s="14"/>
      <c r="J78" s="8">
        <f t="shared" si="42"/>
        <v>0</v>
      </c>
      <c r="K78" s="8">
        <f t="shared" si="43"/>
        <v>0</v>
      </c>
      <c r="L78" s="19">
        <f t="shared" si="44"/>
        <v>0</v>
      </c>
      <c r="N78" s="5"/>
    </row>
    <row r="79" spans="1:14" ht="14.25" customHeight="1" x14ac:dyDescent="0.25">
      <c r="A79" s="25"/>
      <c r="C79" s="22" t="s">
        <v>3</v>
      </c>
      <c r="D79" s="22" t="s">
        <v>6</v>
      </c>
      <c r="E79" s="27"/>
      <c r="F79" s="28"/>
      <c r="G79" s="6"/>
      <c r="H79" s="7">
        <f t="shared" si="41"/>
        <v>0</v>
      </c>
      <c r="I79" s="14"/>
      <c r="J79" s="8">
        <f t="shared" si="42"/>
        <v>0</v>
      </c>
      <c r="K79" s="8">
        <f t="shared" si="43"/>
        <v>0</v>
      </c>
      <c r="L79" s="19">
        <f t="shared" si="44"/>
        <v>0</v>
      </c>
      <c r="N79" s="5"/>
    </row>
    <row r="80" spans="1:14" ht="14.25" customHeight="1" x14ac:dyDescent="0.25">
      <c r="A80" s="25"/>
      <c r="C80" s="22" t="s">
        <v>3</v>
      </c>
      <c r="D80" s="22" t="s">
        <v>6</v>
      </c>
      <c r="E80" s="27"/>
      <c r="F80" s="28"/>
      <c r="G80" s="6"/>
      <c r="H80" s="7">
        <f t="shared" si="41"/>
        <v>0</v>
      </c>
      <c r="I80" s="14"/>
      <c r="J80" s="8">
        <f t="shared" si="42"/>
        <v>0</v>
      </c>
      <c r="K80" s="8">
        <f t="shared" si="43"/>
        <v>0</v>
      </c>
      <c r="L80" s="19">
        <f t="shared" si="44"/>
        <v>0</v>
      </c>
      <c r="N80" s="5"/>
    </row>
    <row r="81" spans="1:15" ht="14.25" customHeight="1" x14ac:dyDescent="0.25">
      <c r="A81" s="25"/>
      <c r="C81" s="22" t="s">
        <v>3</v>
      </c>
      <c r="D81" s="22" t="s">
        <v>6</v>
      </c>
      <c r="E81" s="27"/>
      <c r="F81" s="28"/>
      <c r="G81" s="6"/>
      <c r="H81" s="7">
        <f t="shared" si="41"/>
        <v>0</v>
      </c>
      <c r="I81" s="14"/>
      <c r="J81" s="8">
        <f t="shared" si="42"/>
        <v>0</v>
      </c>
      <c r="K81" s="8">
        <f t="shared" si="43"/>
        <v>0</v>
      </c>
      <c r="L81" s="19">
        <f t="shared" si="44"/>
        <v>0</v>
      </c>
      <c r="N81" s="5"/>
    </row>
    <row r="82" spans="1:15" ht="14.25" customHeight="1" x14ac:dyDescent="0.25">
      <c r="A82" s="25"/>
      <c r="C82" s="22" t="s">
        <v>3</v>
      </c>
      <c r="D82" s="22" t="s">
        <v>6</v>
      </c>
      <c r="E82" s="27"/>
      <c r="F82" s="28"/>
      <c r="G82" s="6"/>
      <c r="H82" s="7">
        <f t="shared" si="41"/>
        <v>0</v>
      </c>
      <c r="I82" s="14"/>
      <c r="J82" s="8">
        <f t="shared" si="42"/>
        <v>0</v>
      </c>
      <c r="K82" s="8">
        <f t="shared" si="43"/>
        <v>0</v>
      </c>
      <c r="L82" s="19">
        <f t="shared" si="44"/>
        <v>0</v>
      </c>
      <c r="N82" s="5"/>
    </row>
    <row r="83" spans="1:15" ht="14.25" customHeight="1" x14ac:dyDescent="0.25">
      <c r="A83" s="25"/>
      <c r="C83" s="22" t="s">
        <v>3</v>
      </c>
      <c r="D83" s="22" t="s">
        <v>6</v>
      </c>
      <c r="E83" s="27"/>
      <c r="F83" s="28"/>
      <c r="G83" s="6"/>
      <c r="H83" s="7">
        <f t="shared" si="17"/>
        <v>0</v>
      </c>
      <c r="I83" s="14"/>
      <c r="J83" s="8">
        <f t="shared" si="18"/>
        <v>0</v>
      </c>
      <c r="K83" s="8">
        <f t="shared" si="19"/>
        <v>0</v>
      </c>
      <c r="L83" s="19">
        <f t="shared" si="20"/>
        <v>0</v>
      </c>
      <c r="N83" s="5"/>
    </row>
    <row r="84" spans="1:15" ht="14.25" customHeight="1" x14ac:dyDescent="0.25">
      <c r="A84" s="25"/>
      <c r="E84" s="26"/>
      <c r="F84" s="28"/>
      <c r="G84" s="6"/>
      <c r="H84" s="7"/>
      <c r="I84" s="14"/>
      <c r="J84" s="8"/>
      <c r="K84" s="8"/>
      <c r="L84" s="19" t="s">
        <v>19</v>
      </c>
      <c r="M84" s="19">
        <f>SUM(L7:L84)</f>
        <v>9712.0616882000031</v>
      </c>
      <c r="N84" s="5"/>
    </row>
    <row r="85" spans="1:15" ht="14.25" customHeight="1" x14ac:dyDescent="0.25">
      <c r="A85" s="34"/>
      <c r="F85" s="28"/>
      <c r="G85" s="6"/>
      <c r="H85" s="7"/>
      <c r="I85" s="14"/>
      <c r="J85" s="8"/>
      <c r="K85" s="8"/>
      <c r="L85" s="19"/>
      <c r="M85" s="19"/>
      <c r="N85" s="5"/>
    </row>
    <row r="86" spans="1:15" ht="14.25" customHeight="1" x14ac:dyDescent="0.25">
      <c r="A86" s="34"/>
      <c r="C86" s="24"/>
      <c r="F86" s="28"/>
      <c r="G86" s="24"/>
      <c r="H86" s="7"/>
      <c r="I86" s="14"/>
      <c r="J86" s="8"/>
      <c r="K86" s="8"/>
      <c r="L86" s="19"/>
      <c r="M86" s="19"/>
      <c r="N86" s="5"/>
      <c r="O86" s="28"/>
    </row>
    <row r="87" spans="1:15" ht="14.25" customHeight="1" x14ac:dyDescent="0.25">
      <c r="A87" s="31"/>
      <c r="C87" s="24" t="s">
        <v>9</v>
      </c>
      <c r="D87" s="22" t="s">
        <v>18</v>
      </c>
      <c r="E87" s="27">
        <v>43344</v>
      </c>
      <c r="F87" s="28">
        <v>1086.8</v>
      </c>
      <c r="G87" s="24"/>
      <c r="H87" s="7">
        <f t="shared" ref="H87:H94" si="45">F87+G87</f>
        <v>1086.8</v>
      </c>
      <c r="I87" s="14"/>
      <c r="J87" s="8">
        <f t="shared" ref="J87:J101" si="46">IF(D87="Y",$D$3*I87,0)</f>
        <v>0</v>
      </c>
      <c r="K87" s="8">
        <f t="shared" ref="K87:K94" si="47">IF(H87&gt;0, 0, I87+J87)</f>
        <v>0</v>
      </c>
      <c r="L87" s="19">
        <f t="shared" ref="L87:L94" si="48">H87+K87</f>
        <v>1086.8</v>
      </c>
      <c r="M87" s="19"/>
      <c r="N87" s="5"/>
      <c r="O87" s="28"/>
    </row>
    <row r="88" spans="1:15" ht="14.25" customHeight="1" x14ac:dyDescent="0.25">
      <c r="A88" s="34"/>
      <c r="C88" s="24" t="s">
        <v>9</v>
      </c>
      <c r="D88" s="22" t="s">
        <v>18</v>
      </c>
      <c r="E88" s="27">
        <v>43374</v>
      </c>
      <c r="F88" s="28">
        <v>1371.0678888400003</v>
      </c>
      <c r="G88" s="24"/>
      <c r="H88" s="7">
        <f t="shared" si="45"/>
        <v>1371.0678888400003</v>
      </c>
      <c r="I88" s="14"/>
      <c r="J88" s="8">
        <f t="shared" si="46"/>
        <v>0</v>
      </c>
      <c r="K88" s="8">
        <f t="shared" si="47"/>
        <v>0</v>
      </c>
      <c r="L88" s="19">
        <f t="shared" si="48"/>
        <v>1371.0678888400003</v>
      </c>
      <c r="M88" s="19"/>
      <c r="N88" s="5"/>
    </row>
    <row r="89" spans="1:15" ht="14.25" customHeight="1" x14ac:dyDescent="0.25">
      <c r="A89" s="34"/>
      <c r="C89" s="24" t="s">
        <v>9</v>
      </c>
      <c r="D89" s="22" t="s">
        <v>18</v>
      </c>
      <c r="E89" s="27">
        <v>43405</v>
      </c>
      <c r="F89" s="28">
        <v>1381.8977598400002</v>
      </c>
      <c r="G89" s="24"/>
      <c r="H89" s="7">
        <f t="shared" si="45"/>
        <v>1381.8977598400002</v>
      </c>
      <c r="I89" s="14"/>
      <c r="J89" s="8">
        <f t="shared" si="46"/>
        <v>0</v>
      </c>
      <c r="K89" s="8">
        <f t="shared" si="47"/>
        <v>0</v>
      </c>
      <c r="L89" s="19">
        <f t="shared" si="48"/>
        <v>1381.8977598400002</v>
      </c>
      <c r="M89" s="19"/>
      <c r="N89" s="5"/>
    </row>
    <row r="90" spans="1:15" ht="14.25" customHeight="1" x14ac:dyDescent="0.25">
      <c r="A90" s="34"/>
      <c r="C90" s="24" t="s">
        <v>9</v>
      </c>
      <c r="D90" s="22" t="s">
        <v>18</v>
      </c>
      <c r="E90" s="27">
        <v>43435</v>
      </c>
      <c r="F90" s="28">
        <v>1198.7575403400001</v>
      </c>
      <c r="G90" s="24"/>
      <c r="H90" s="7">
        <f t="shared" si="45"/>
        <v>1198.7575403400001</v>
      </c>
      <c r="I90" s="14"/>
      <c r="J90" s="8">
        <f t="shared" si="46"/>
        <v>0</v>
      </c>
      <c r="K90" s="8">
        <f t="shared" si="47"/>
        <v>0</v>
      </c>
      <c r="L90" s="19">
        <f t="shared" si="48"/>
        <v>1198.7575403400001</v>
      </c>
      <c r="M90" s="19"/>
      <c r="N90" s="5"/>
    </row>
    <row r="91" spans="1:15" ht="14.25" customHeight="1" x14ac:dyDescent="0.25">
      <c r="A91" s="34"/>
      <c r="C91" s="24" t="s">
        <v>9</v>
      </c>
      <c r="D91" s="22" t="s">
        <v>18</v>
      </c>
      <c r="E91" s="34">
        <v>43466</v>
      </c>
      <c r="F91" s="28">
        <v>2089.9499999999998</v>
      </c>
      <c r="G91" s="24"/>
      <c r="H91" s="7">
        <f t="shared" si="45"/>
        <v>2089.9499999999998</v>
      </c>
      <c r="I91" s="15"/>
      <c r="J91" s="8">
        <f t="shared" si="46"/>
        <v>0</v>
      </c>
      <c r="K91" s="8">
        <f t="shared" si="47"/>
        <v>0</v>
      </c>
      <c r="L91" s="19">
        <f t="shared" si="48"/>
        <v>2089.9499999999998</v>
      </c>
      <c r="M91" s="19"/>
      <c r="N91" s="5"/>
    </row>
    <row r="92" spans="1:15" ht="14.25" customHeight="1" x14ac:dyDescent="0.25">
      <c r="A92" s="34"/>
      <c r="C92" s="24" t="s">
        <v>9</v>
      </c>
      <c r="D92" s="22" t="s">
        <v>18</v>
      </c>
      <c r="E92" s="34">
        <v>43497</v>
      </c>
      <c r="F92" s="28">
        <v>1606.55</v>
      </c>
      <c r="G92" s="24"/>
      <c r="H92" s="7">
        <f t="shared" si="45"/>
        <v>1606.55</v>
      </c>
      <c r="I92" s="15"/>
      <c r="J92" s="8">
        <f t="shared" si="46"/>
        <v>0</v>
      </c>
      <c r="K92" s="8">
        <f t="shared" si="47"/>
        <v>0</v>
      </c>
      <c r="L92" s="19">
        <f t="shared" si="48"/>
        <v>1606.55</v>
      </c>
      <c r="M92" s="19"/>
      <c r="N92" s="5"/>
      <c r="O92" s="28"/>
    </row>
    <row r="93" spans="1:15" ht="14.25" customHeight="1" x14ac:dyDescent="0.25">
      <c r="A93" s="34"/>
      <c r="C93" s="24" t="s">
        <v>9</v>
      </c>
      <c r="D93" s="22" t="s">
        <v>18</v>
      </c>
      <c r="E93" s="34">
        <v>43525</v>
      </c>
      <c r="F93" s="28">
        <v>1249.31</v>
      </c>
      <c r="G93" s="24"/>
      <c r="H93" s="7">
        <f t="shared" si="45"/>
        <v>1249.31</v>
      </c>
      <c r="I93" s="16"/>
      <c r="J93" s="8">
        <f t="shared" si="46"/>
        <v>0</v>
      </c>
      <c r="K93" s="8">
        <f t="shared" si="47"/>
        <v>0</v>
      </c>
      <c r="L93" s="19">
        <f t="shared" si="48"/>
        <v>1249.31</v>
      </c>
      <c r="M93" s="19"/>
      <c r="N93" s="5"/>
    </row>
    <row r="94" spans="1:15" ht="14.25" customHeight="1" x14ac:dyDescent="0.25">
      <c r="A94" s="31"/>
      <c r="C94" s="24" t="s">
        <v>9</v>
      </c>
      <c r="D94" s="22" t="s">
        <v>18</v>
      </c>
      <c r="E94" s="27">
        <v>43556</v>
      </c>
      <c r="F94" s="28">
        <v>1258.8597976400001</v>
      </c>
      <c r="G94" s="24"/>
      <c r="H94" s="7">
        <f t="shared" si="45"/>
        <v>1258.8597976400001</v>
      </c>
      <c r="I94" s="16"/>
      <c r="J94" s="8">
        <f t="shared" si="46"/>
        <v>0</v>
      </c>
      <c r="K94" s="8">
        <f t="shared" si="47"/>
        <v>0</v>
      </c>
      <c r="L94" s="19">
        <f t="shared" si="48"/>
        <v>1258.8597976400001</v>
      </c>
      <c r="M94" s="19"/>
      <c r="N94" s="5"/>
    </row>
    <row r="95" spans="1:15" ht="14.25" customHeight="1" x14ac:dyDescent="0.25">
      <c r="A95" s="44"/>
      <c r="B95" s="26"/>
      <c r="C95" s="24" t="s">
        <v>9</v>
      </c>
      <c r="D95" s="22" t="s">
        <v>18</v>
      </c>
      <c r="E95" s="27">
        <v>43586</v>
      </c>
      <c r="F95" s="28">
        <v>1986.37</v>
      </c>
      <c r="G95" s="24"/>
      <c r="H95" s="7">
        <f t="shared" ref="H95:H112" si="49">F95+G95</f>
        <v>1986.37</v>
      </c>
      <c r="I95" s="16"/>
      <c r="J95" s="8">
        <f t="shared" si="46"/>
        <v>0</v>
      </c>
      <c r="K95" s="8">
        <f t="shared" ref="K95:K101" si="50">IF(H95&gt;0, 0, I95+J95)</f>
        <v>0</v>
      </c>
      <c r="L95" s="19">
        <f t="shared" ref="L95:L101" si="51">H95+K95</f>
        <v>1986.37</v>
      </c>
      <c r="M95" s="19"/>
      <c r="N95" s="5"/>
    </row>
    <row r="96" spans="1:15" ht="14.25" customHeight="1" x14ac:dyDescent="0.25">
      <c r="A96" s="44"/>
      <c r="B96" s="26"/>
      <c r="C96" s="24" t="s">
        <v>9</v>
      </c>
      <c r="D96" s="22" t="s">
        <v>18</v>
      </c>
      <c r="E96" s="27">
        <v>43617</v>
      </c>
      <c r="F96" s="28">
        <v>2199.52</v>
      </c>
      <c r="G96" s="24"/>
      <c r="H96" s="7">
        <f t="shared" si="49"/>
        <v>2199.52</v>
      </c>
      <c r="I96" s="16"/>
      <c r="J96" s="8">
        <f t="shared" si="46"/>
        <v>0</v>
      </c>
      <c r="K96" s="8">
        <f t="shared" si="50"/>
        <v>0</v>
      </c>
      <c r="L96" s="19">
        <f t="shared" si="51"/>
        <v>2199.52</v>
      </c>
      <c r="M96" s="19"/>
      <c r="N96" s="5"/>
    </row>
    <row r="97" spans="1:14" ht="14.25" customHeight="1" x14ac:dyDescent="0.25">
      <c r="A97" s="44"/>
      <c r="B97" s="26"/>
      <c r="C97" s="24" t="s">
        <v>9</v>
      </c>
      <c r="D97" s="22" t="s">
        <v>18</v>
      </c>
      <c r="E97" s="27" t="s">
        <v>40</v>
      </c>
      <c r="F97" s="28">
        <v>0.28000000000000003</v>
      </c>
      <c r="G97" s="24"/>
      <c r="H97" s="7">
        <f t="shared" si="49"/>
        <v>0.28000000000000003</v>
      </c>
      <c r="I97" s="16"/>
      <c r="J97" s="8">
        <f t="shared" si="46"/>
        <v>0</v>
      </c>
      <c r="K97" s="8">
        <f t="shared" si="50"/>
        <v>0</v>
      </c>
      <c r="L97" s="19">
        <f t="shared" si="51"/>
        <v>0.28000000000000003</v>
      </c>
      <c r="M97" s="19"/>
      <c r="N97" s="5"/>
    </row>
    <row r="98" spans="1:14" ht="14.25" customHeight="1" x14ac:dyDescent="0.25">
      <c r="A98" s="44"/>
      <c r="B98" s="26"/>
      <c r="C98" s="24" t="s">
        <v>9</v>
      </c>
      <c r="D98" s="22" t="s">
        <v>18</v>
      </c>
      <c r="E98" s="27">
        <v>43617</v>
      </c>
      <c r="F98" s="28">
        <v>30.66</v>
      </c>
      <c r="G98" s="24"/>
      <c r="H98" s="7">
        <f t="shared" si="49"/>
        <v>30.66</v>
      </c>
      <c r="I98" s="16"/>
      <c r="J98" s="8">
        <f t="shared" si="46"/>
        <v>0</v>
      </c>
      <c r="K98" s="8">
        <f t="shared" si="50"/>
        <v>0</v>
      </c>
      <c r="L98" s="19">
        <f t="shared" si="51"/>
        <v>30.66</v>
      </c>
      <c r="M98" s="19"/>
      <c r="N98" s="5"/>
    </row>
    <row r="99" spans="1:14" ht="14.25" customHeight="1" x14ac:dyDescent="0.25">
      <c r="A99" s="44"/>
      <c r="B99" s="26"/>
      <c r="C99" s="24" t="s">
        <v>9</v>
      </c>
      <c r="D99" s="22" t="s">
        <v>18</v>
      </c>
      <c r="E99" s="46">
        <v>43665</v>
      </c>
      <c r="F99" s="28">
        <v>1225.75</v>
      </c>
      <c r="G99" s="24"/>
      <c r="H99" s="7">
        <f t="shared" si="49"/>
        <v>1225.75</v>
      </c>
      <c r="I99" s="16"/>
      <c r="J99" s="8">
        <f t="shared" si="46"/>
        <v>0</v>
      </c>
      <c r="K99" s="8">
        <f t="shared" si="50"/>
        <v>0</v>
      </c>
      <c r="L99" s="19">
        <f t="shared" si="51"/>
        <v>1225.75</v>
      </c>
      <c r="M99" s="19"/>
      <c r="N99" s="5"/>
    </row>
    <row r="100" spans="1:14" ht="14.25" customHeight="1" x14ac:dyDescent="0.25">
      <c r="A100" s="44"/>
      <c r="B100" s="26"/>
      <c r="C100" s="24" t="s">
        <v>9</v>
      </c>
      <c r="D100" s="22" t="s">
        <v>18</v>
      </c>
      <c r="E100" s="27">
        <v>43678</v>
      </c>
      <c r="F100" s="28">
        <v>727.79</v>
      </c>
      <c r="G100" s="24"/>
      <c r="H100" s="7">
        <f t="shared" si="49"/>
        <v>727.79</v>
      </c>
      <c r="I100" s="16"/>
      <c r="J100" s="8">
        <f t="shared" si="46"/>
        <v>0</v>
      </c>
      <c r="K100" s="8">
        <f t="shared" si="50"/>
        <v>0</v>
      </c>
      <c r="L100" s="19">
        <f t="shared" si="51"/>
        <v>727.79</v>
      </c>
      <c r="M100" s="19"/>
      <c r="N100" s="5"/>
    </row>
    <row r="101" spans="1:14" ht="14.25" customHeight="1" x14ac:dyDescent="0.25">
      <c r="A101" s="44"/>
      <c r="B101" s="26"/>
      <c r="C101" s="24" t="s">
        <v>9</v>
      </c>
      <c r="D101" s="22" t="s">
        <v>18</v>
      </c>
      <c r="E101" s="27">
        <v>43709</v>
      </c>
      <c r="F101" s="28">
        <v>1166.97</v>
      </c>
      <c r="G101" s="24"/>
      <c r="H101" s="7">
        <f t="shared" si="49"/>
        <v>1166.97</v>
      </c>
      <c r="I101" s="16"/>
      <c r="J101" s="8">
        <f t="shared" si="46"/>
        <v>0</v>
      </c>
      <c r="K101" s="8">
        <f t="shared" si="50"/>
        <v>0</v>
      </c>
      <c r="L101" s="19">
        <f t="shared" si="51"/>
        <v>1166.97</v>
      </c>
      <c r="N101" s="5"/>
    </row>
    <row r="102" spans="1:14" ht="14.25" customHeight="1" x14ac:dyDescent="0.25">
      <c r="A102" s="44"/>
      <c r="B102" s="26"/>
      <c r="C102" s="24" t="s">
        <v>9</v>
      </c>
      <c r="D102" s="22" t="s">
        <v>18</v>
      </c>
      <c r="E102" s="27">
        <v>43739</v>
      </c>
      <c r="F102" s="28">
        <v>1298.5</v>
      </c>
      <c r="G102" s="24"/>
      <c r="H102" s="7">
        <f t="shared" si="49"/>
        <v>1298.5</v>
      </c>
      <c r="I102" s="16"/>
      <c r="J102" s="8">
        <f t="shared" ref="J102" si="52">IF(D102="Y",$D$3*I102,0)</f>
        <v>0</v>
      </c>
      <c r="K102" s="8">
        <f t="shared" ref="K102" si="53">IF(H102&gt;0, 0, I102+J102)</f>
        <v>0</v>
      </c>
      <c r="L102" s="19">
        <f t="shared" ref="L102" si="54">H102+K102</f>
        <v>1298.5</v>
      </c>
      <c r="N102" s="5"/>
    </row>
    <row r="103" spans="1:14" ht="14.25" customHeight="1" x14ac:dyDescent="0.25">
      <c r="A103" s="44"/>
      <c r="B103" s="26"/>
      <c r="C103" s="24" t="s">
        <v>9</v>
      </c>
      <c r="D103" s="22" t="s">
        <v>18</v>
      </c>
      <c r="E103" s="27">
        <v>43770</v>
      </c>
      <c r="F103" s="28">
        <v>1416.83</v>
      </c>
      <c r="G103" s="24"/>
      <c r="H103" s="7">
        <f t="shared" si="49"/>
        <v>1416.83</v>
      </c>
      <c r="I103" s="16"/>
      <c r="J103" s="8">
        <f t="shared" ref="J103:J105" si="55">IF(D103="Y",$D$3*I103,0)</f>
        <v>0</v>
      </c>
      <c r="K103" s="8">
        <f t="shared" ref="K103:K105" si="56">IF(H103&gt;0, 0, I103+J103)</f>
        <v>0</v>
      </c>
      <c r="L103" s="19">
        <f t="shared" ref="L103:L105" si="57">H103+K103</f>
        <v>1416.83</v>
      </c>
      <c r="N103" s="5"/>
    </row>
    <row r="104" spans="1:14" ht="14.25" customHeight="1" x14ac:dyDescent="0.25">
      <c r="A104" s="44"/>
      <c r="B104" s="26"/>
      <c r="C104" s="24" t="s">
        <v>9</v>
      </c>
      <c r="D104" s="22" t="s">
        <v>18</v>
      </c>
      <c r="E104" s="27">
        <v>43800</v>
      </c>
      <c r="F104" s="28">
        <v>1063.67</v>
      </c>
      <c r="G104" s="24"/>
      <c r="H104" s="7">
        <f t="shared" si="49"/>
        <v>1063.67</v>
      </c>
      <c r="I104" s="16"/>
      <c r="J104" s="8">
        <f t="shared" si="55"/>
        <v>0</v>
      </c>
      <c r="K104" s="8">
        <f t="shared" si="56"/>
        <v>0</v>
      </c>
      <c r="L104" s="19">
        <f t="shared" si="57"/>
        <v>1063.67</v>
      </c>
      <c r="N104" s="5"/>
    </row>
    <row r="105" spans="1:14" ht="14.25" customHeight="1" x14ac:dyDescent="0.25">
      <c r="A105" s="25"/>
      <c r="B105" s="26"/>
      <c r="C105" s="24" t="s">
        <v>9</v>
      </c>
      <c r="D105" s="22" t="s">
        <v>18</v>
      </c>
      <c r="E105" s="27">
        <v>43831</v>
      </c>
      <c r="F105" s="28">
        <v>1299.1199999999999</v>
      </c>
      <c r="G105" s="24"/>
      <c r="H105" s="7">
        <f t="shared" si="49"/>
        <v>1299.1199999999999</v>
      </c>
      <c r="I105" s="16"/>
      <c r="J105" s="8">
        <f t="shared" si="55"/>
        <v>0</v>
      </c>
      <c r="K105" s="8">
        <f t="shared" si="56"/>
        <v>0</v>
      </c>
      <c r="L105" s="19">
        <f t="shared" si="57"/>
        <v>1299.1199999999999</v>
      </c>
      <c r="N105" s="5"/>
    </row>
    <row r="106" spans="1:14" ht="14.25" customHeight="1" x14ac:dyDescent="0.25">
      <c r="A106" s="25"/>
      <c r="B106" s="26"/>
      <c r="C106" s="24" t="s">
        <v>9</v>
      </c>
      <c r="D106" s="22" t="s">
        <v>18</v>
      </c>
      <c r="E106" s="27">
        <v>43862</v>
      </c>
      <c r="F106" s="28">
        <v>3653.63</v>
      </c>
      <c r="G106" s="24"/>
      <c r="H106" s="7">
        <f t="shared" si="49"/>
        <v>3653.63</v>
      </c>
      <c r="I106" s="16"/>
      <c r="J106" s="8">
        <f t="shared" ref="J106" si="58">IF(D106="Y",$D$3*I106,0)</f>
        <v>0</v>
      </c>
      <c r="K106" s="8">
        <f t="shared" ref="K106" si="59">IF(H106&gt;0, 0, I106+J106)</f>
        <v>0</v>
      </c>
      <c r="L106" s="19">
        <f t="shared" ref="L106" si="60">H106+K106</f>
        <v>3653.63</v>
      </c>
      <c r="N106" s="5"/>
    </row>
    <row r="107" spans="1:14" ht="14.25" customHeight="1" x14ac:dyDescent="0.25">
      <c r="A107" s="25"/>
      <c r="B107" s="26"/>
      <c r="C107" s="24" t="s">
        <v>9</v>
      </c>
      <c r="D107" s="22" t="s">
        <v>18</v>
      </c>
      <c r="E107" s="27">
        <v>43891</v>
      </c>
      <c r="F107" s="28">
        <v>2436.7399999999998</v>
      </c>
      <c r="G107" s="24"/>
      <c r="H107" s="7">
        <f t="shared" ref="H107:H111" si="61">F107+G107</f>
        <v>2436.7399999999998</v>
      </c>
      <c r="I107" s="16"/>
      <c r="J107" s="8">
        <f t="shared" ref="J107:J111" si="62">IF(D107="Y",$D$3*I107,0)</f>
        <v>0</v>
      </c>
      <c r="K107" s="8">
        <f t="shared" ref="K107:K111" si="63">IF(H107&gt;0, 0, I107+J107)</f>
        <v>0</v>
      </c>
      <c r="L107" s="19">
        <f t="shared" ref="L107:L111" si="64">H107+K107</f>
        <v>2436.7399999999998</v>
      </c>
      <c r="N107" s="5"/>
    </row>
    <row r="108" spans="1:14" ht="14.25" customHeight="1" x14ac:dyDescent="0.25">
      <c r="A108" s="25"/>
      <c r="B108" s="26"/>
      <c r="C108" s="24" t="s">
        <v>9</v>
      </c>
      <c r="D108" s="22" t="s">
        <v>18</v>
      </c>
      <c r="E108" s="26"/>
      <c r="F108" s="28"/>
      <c r="G108" s="24"/>
      <c r="H108" s="7">
        <f t="shared" si="61"/>
        <v>0</v>
      </c>
      <c r="I108" s="16"/>
      <c r="J108" s="8">
        <f t="shared" si="62"/>
        <v>0</v>
      </c>
      <c r="K108" s="8">
        <f t="shared" si="63"/>
        <v>0</v>
      </c>
      <c r="L108" s="19">
        <f t="shared" si="64"/>
        <v>0</v>
      </c>
      <c r="N108" s="5"/>
    </row>
    <row r="109" spans="1:14" ht="14.25" customHeight="1" x14ac:dyDescent="0.25">
      <c r="A109" s="25"/>
      <c r="B109" s="26"/>
      <c r="C109" s="24" t="s">
        <v>9</v>
      </c>
      <c r="D109" s="22" t="s">
        <v>18</v>
      </c>
      <c r="E109" s="26"/>
      <c r="F109" s="28"/>
      <c r="G109" s="24"/>
      <c r="H109" s="7">
        <f t="shared" si="61"/>
        <v>0</v>
      </c>
      <c r="I109" s="16"/>
      <c r="J109" s="8">
        <f t="shared" si="62"/>
        <v>0</v>
      </c>
      <c r="K109" s="8">
        <f t="shared" si="63"/>
        <v>0</v>
      </c>
      <c r="L109" s="19">
        <f t="shared" si="64"/>
        <v>0</v>
      </c>
      <c r="N109" s="5"/>
    </row>
    <row r="110" spans="1:14" ht="14.25" customHeight="1" x14ac:dyDescent="0.25">
      <c r="A110" s="25"/>
      <c r="B110" s="26"/>
      <c r="C110" s="24" t="s">
        <v>9</v>
      </c>
      <c r="D110" s="22" t="s">
        <v>18</v>
      </c>
      <c r="E110" s="26"/>
      <c r="F110" s="28"/>
      <c r="G110" s="24"/>
      <c r="H110" s="7">
        <f t="shared" si="61"/>
        <v>0</v>
      </c>
      <c r="I110" s="16"/>
      <c r="J110" s="8">
        <f t="shared" si="62"/>
        <v>0</v>
      </c>
      <c r="K110" s="8">
        <f t="shared" si="63"/>
        <v>0</v>
      </c>
      <c r="L110" s="19">
        <f t="shared" si="64"/>
        <v>0</v>
      </c>
      <c r="N110" s="5"/>
    </row>
    <row r="111" spans="1:14" ht="14.25" customHeight="1" x14ac:dyDescent="0.25">
      <c r="A111" s="25"/>
      <c r="B111" s="26"/>
      <c r="C111" s="24" t="s">
        <v>9</v>
      </c>
      <c r="D111" s="22" t="s">
        <v>18</v>
      </c>
      <c r="E111" s="26"/>
      <c r="F111" s="28"/>
      <c r="G111" s="24"/>
      <c r="H111" s="7">
        <f t="shared" si="61"/>
        <v>0</v>
      </c>
      <c r="I111" s="16"/>
      <c r="J111" s="8">
        <f t="shared" si="62"/>
        <v>0</v>
      </c>
      <c r="K111" s="8">
        <f t="shared" si="63"/>
        <v>0</v>
      </c>
      <c r="L111" s="19">
        <f t="shared" si="64"/>
        <v>0</v>
      </c>
      <c r="N111" s="5"/>
    </row>
    <row r="112" spans="1:14" ht="14.25" customHeight="1" x14ac:dyDescent="0.25">
      <c r="A112" s="25"/>
      <c r="B112" s="26"/>
      <c r="C112" s="24" t="s">
        <v>9</v>
      </c>
      <c r="D112" s="22" t="s">
        <v>18</v>
      </c>
      <c r="E112" s="26"/>
      <c r="F112" s="28"/>
      <c r="G112" s="24"/>
      <c r="H112" s="7">
        <f t="shared" si="49"/>
        <v>0</v>
      </c>
      <c r="I112" s="16"/>
      <c r="J112" s="8">
        <f t="shared" ref="J112" si="65">IF(D112="Y",$D$3*I112,0)</f>
        <v>0</v>
      </c>
      <c r="K112" s="8">
        <f t="shared" ref="K112" si="66">IF(H112&gt;0, 0, I112+J112)</f>
        <v>0</v>
      </c>
      <c r="L112" s="19">
        <f t="shared" ref="L112" si="67">H112+K112</f>
        <v>0</v>
      </c>
      <c r="N112" s="5"/>
    </row>
    <row r="113" spans="1:14" ht="14.25" customHeight="1" x14ac:dyDescent="0.25">
      <c r="A113" s="25"/>
      <c r="B113" s="26"/>
      <c r="C113" s="24"/>
      <c r="E113" s="26"/>
      <c r="F113" s="28"/>
      <c r="G113" s="24"/>
      <c r="H113" s="7"/>
      <c r="I113" s="16"/>
      <c r="J113" s="8"/>
      <c r="K113" s="8"/>
      <c r="L113" s="19" t="s">
        <v>19</v>
      </c>
      <c r="M113" s="19">
        <f>SUM(L87:L113)</f>
        <v>29749.022986659998</v>
      </c>
      <c r="N113" s="5"/>
    </row>
    <row r="114" spans="1:14" ht="14.25" customHeight="1" x14ac:dyDescent="0.25">
      <c r="A114" s="31"/>
      <c r="C114" s="24"/>
      <c r="F114" s="28"/>
      <c r="G114" s="3"/>
      <c r="H114" s="7"/>
      <c r="I114" s="15"/>
      <c r="J114" s="8"/>
      <c r="K114" s="8"/>
      <c r="L114" s="19"/>
      <c r="M114" s="19"/>
      <c r="N114" s="5"/>
    </row>
    <row r="115" spans="1:14" ht="14.25" customHeight="1" x14ac:dyDescent="0.25">
      <c r="A115" s="31"/>
      <c r="C115" s="24" t="s">
        <v>23</v>
      </c>
      <c r="D115" s="22" t="s">
        <v>6</v>
      </c>
      <c r="E115" s="26" t="s">
        <v>26</v>
      </c>
      <c r="F115" s="7">
        <v>1014.94</v>
      </c>
      <c r="G115" s="4"/>
      <c r="H115" s="7">
        <f t="shared" ref="H115:H119" si="68">F115+G115</f>
        <v>1014.94</v>
      </c>
      <c r="I115" s="16"/>
      <c r="J115" s="8">
        <f t="shared" ref="J115:J125" si="69">IF(D115="Y",$D$3*I115,0)</f>
        <v>0</v>
      </c>
      <c r="K115" s="8">
        <f>IF(H115&gt;0, 0, I115+J115)</f>
        <v>0</v>
      </c>
      <c r="L115" s="19">
        <f>H115+K115</f>
        <v>1014.94</v>
      </c>
      <c r="M115" s="19"/>
      <c r="N115" s="5"/>
    </row>
    <row r="116" spans="1:14" ht="14.25" customHeight="1" x14ac:dyDescent="0.25">
      <c r="A116" s="31"/>
      <c r="C116" s="24" t="s">
        <v>23</v>
      </c>
      <c r="D116" s="22" t="s">
        <v>6</v>
      </c>
      <c r="E116" s="26" t="s">
        <v>31</v>
      </c>
      <c r="F116" s="7">
        <v>1014.94</v>
      </c>
      <c r="G116" s="3"/>
      <c r="H116" s="7">
        <f t="shared" si="68"/>
        <v>1014.94</v>
      </c>
      <c r="I116" s="15"/>
      <c r="J116" s="8">
        <f t="shared" si="69"/>
        <v>0</v>
      </c>
      <c r="K116" s="8">
        <f>IF(H116&gt;0, 0, I116+J116)</f>
        <v>0</v>
      </c>
      <c r="L116" s="19">
        <f>H116+K116</f>
        <v>1014.94</v>
      </c>
      <c r="M116" s="19"/>
      <c r="N116" s="5"/>
    </row>
    <row r="117" spans="1:14" ht="14.25" customHeight="1" x14ac:dyDescent="0.25">
      <c r="A117" s="31"/>
      <c r="C117" s="24" t="s">
        <v>23</v>
      </c>
      <c r="D117" s="22" t="s">
        <v>6</v>
      </c>
      <c r="E117" s="26" t="s">
        <v>32</v>
      </c>
      <c r="F117" s="7">
        <v>1014.94</v>
      </c>
      <c r="G117" s="3"/>
      <c r="H117" s="7">
        <f t="shared" si="68"/>
        <v>1014.94</v>
      </c>
      <c r="I117" s="15"/>
      <c r="J117" s="8">
        <f t="shared" si="69"/>
        <v>0</v>
      </c>
      <c r="K117" s="8">
        <f>IF(H117&gt;0, 0, I117+J117)</f>
        <v>0</v>
      </c>
      <c r="L117" s="19">
        <f>H117+K117</f>
        <v>1014.94</v>
      </c>
      <c r="M117" s="19"/>
      <c r="N117" s="5"/>
    </row>
    <row r="118" spans="1:14" ht="14.25" customHeight="1" x14ac:dyDescent="0.25">
      <c r="A118" s="31"/>
      <c r="C118" s="24" t="s">
        <v>23</v>
      </c>
      <c r="D118" s="22" t="s">
        <v>6</v>
      </c>
      <c r="E118" s="26" t="s">
        <v>33</v>
      </c>
      <c r="F118" s="7">
        <v>1014.94</v>
      </c>
      <c r="G118" s="6"/>
      <c r="H118" s="7">
        <f t="shared" si="68"/>
        <v>1014.94</v>
      </c>
      <c r="I118" s="14"/>
      <c r="J118" s="8">
        <f t="shared" si="69"/>
        <v>0</v>
      </c>
      <c r="K118" s="8">
        <f>IF(H118&gt;0, 0, I118+J118)</f>
        <v>0</v>
      </c>
      <c r="L118" s="19">
        <f>H118+K118</f>
        <v>1014.94</v>
      </c>
      <c r="M118" s="19"/>
      <c r="N118" s="5"/>
    </row>
    <row r="119" spans="1:14" ht="14.25" customHeight="1" x14ac:dyDescent="0.25">
      <c r="A119" s="31"/>
      <c r="C119" s="24" t="s">
        <v>23</v>
      </c>
      <c r="D119" s="22" t="s">
        <v>6</v>
      </c>
      <c r="E119" s="26" t="s">
        <v>34</v>
      </c>
      <c r="F119" s="7">
        <v>1014.94</v>
      </c>
      <c r="G119" s="6"/>
      <c r="H119" s="7">
        <f t="shared" si="68"/>
        <v>1014.94</v>
      </c>
      <c r="I119" s="14"/>
      <c r="J119" s="8">
        <f t="shared" si="69"/>
        <v>0</v>
      </c>
      <c r="K119" s="8">
        <f>IF(H119&gt;0, 0, I119+J119)</f>
        <v>0</v>
      </c>
      <c r="L119" s="19">
        <f>H119+K119</f>
        <v>1014.94</v>
      </c>
      <c r="M119" s="19"/>
      <c r="N119" s="5"/>
    </row>
    <row r="120" spans="1:14" ht="14.25" customHeight="1" x14ac:dyDescent="0.25">
      <c r="A120" s="31"/>
      <c r="C120" s="24" t="s">
        <v>23</v>
      </c>
      <c r="D120" s="22" t="s">
        <v>6</v>
      </c>
      <c r="E120" s="26" t="s">
        <v>35</v>
      </c>
      <c r="F120" s="7">
        <v>1014.94</v>
      </c>
      <c r="G120" s="6"/>
      <c r="H120" s="7">
        <f t="shared" ref="H120:H126" si="70">F120+G120</f>
        <v>1014.94</v>
      </c>
      <c r="I120" s="14"/>
      <c r="J120" s="8">
        <f t="shared" si="69"/>
        <v>0</v>
      </c>
      <c r="K120" s="8">
        <f t="shared" ref="K120:K125" si="71">IF(H120&gt;0, 0, I120+J120)</f>
        <v>0</v>
      </c>
      <c r="L120" s="19">
        <f t="shared" ref="L120:L125" si="72">H120+K120</f>
        <v>1014.94</v>
      </c>
      <c r="M120" s="19"/>
      <c r="N120" s="5"/>
    </row>
    <row r="121" spans="1:14" ht="14.25" customHeight="1" x14ac:dyDescent="0.25">
      <c r="A121" s="31"/>
      <c r="C121" s="24" t="s">
        <v>23</v>
      </c>
      <c r="D121" s="22" t="s">
        <v>6</v>
      </c>
      <c r="E121" s="26" t="s">
        <v>36</v>
      </c>
      <c r="F121" s="7">
        <v>1014.94</v>
      </c>
      <c r="G121" s="6"/>
      <c r="H121" s="7">
        <f t="shared" si="70"/>
        <v>1014.94</v>
      </c>
      <c r="I121" s="14"/>
      <c r="J121" s="8">
        <f t="shared" si="69"/>
        <v>0</v>
      </c>
      <c r="K121" s="8">
        <f t="shared" si="71"/>
        <v>0</v>
      </c>
      <c r="L121" s="19">
        <f t="shared" si="72"/>
        <v>1014.94</v>
      </c>
      <c r="M121" s="19"/>
      <c r="N121" s="5"/>
    </row>
    <row r="122" spans="1:14" ht="14.25" customHeight="1" x14ac:dyDescent="0.25">
      <c r="A122" s="31"/>
      <c r="C122" s="24" t="s">
        <v>23</v>
      </c>
      <c r="D122" s="22" t="s">
        <v>6</v>
      </c>
      <c r="E122" s="27">
        <v>43556</v>
      </c>
      <c r="F122" s="7">
        <v>1014.94</v>
      </c>
      <c r="G122" s="6"/>
      <c r="H122" s="7">
        <f t="shared" si="70"/>
        <v>1014.94</v>
      </c>
      <c r="I122" s="14"/>
      <c r="J122" s="8">
        <f t="shared" si="69"/>
        <v>0</v>
      </c>
      <c r="K122" s="8">
        <f t="shared" si="71"/>
        <v>0</v>
      </c>
      <c r="L122" s="19">
        <f t="shared" si="72"/>
        <v>1014.94</v>
      </c>
      <c r="M122" s="19"/>
      <c r="N122" s="5"/>
    </row>
    <row r="123" spans="1:14" ht="14.25" customHeight="1" x14ac:dyDescent="0.25">
      <c r="A123" s="31"/>
      <c r="C123" s="24" t="s">
        <v>23</v>
      </c>
      <c r="D123" s="22" t="s">
        <v>6</v>
      </c>
      <c r="E123" s="27">
        <v>43586</v>
      </c>
      <c r="F123" s="7">
        <v>1014.94</v>
      </c>
      <c r="G123" s="6"/>
      <c r="H123" s="7">
        <f t="shared" si="70"/>
        <v>1014.94</v>
      </c>
      <c r="I123" s="14"/>
      <c r="J123" s="8">
        <f t="shared" si="69"/>
        <v>0</v>
      </c>
      <c r="K123" s="8">
        <f t="shared" si="71"/>
        <v>0</v>
      </c>
      <c r="L123" s="19">
        <f t="shared" si="72"/>
        <v>1014.94</v>
      </c>
      <c r="M123" s="19"/>
      <c r="N123" s="5"/>
    </row>
    <row r="124" spans="1:14" ht="14.25" customHeight="1" x14ac:dyDescent="0.25">
      <c r="A124" s="31"/>
      <c r="C124" s="24" t="s">
        <v>23</v>
      </c>
      <c r="D124" s="22" t="s">
        <v>6</v>
      </c>
      <c r="E124" s="27">
        <v>43617</v>
      </c>
      <c r="F124" s="7">
        <v>1014.94</v>
      </c>
      <c r="G124" s="6"/>
      <c r="H124" s="7">
        <f t="shared" si="70"/>
        <v>1014.94</v>
      </c>
      <c r="I124" s="14"/>
      <c r="J124" s="8">
        <f t="shared" si="69"/>
        <v>0</v>
      </c>
      <c r="K124" s="8">
        <f t="shared" si="71"/>
        <v>0</v>
      </c>
      <c r="L124" s="19">
        <f t="shared" si="72"/>
        <v>1014.94</v>
      </c>
      <c r="M124" s="19"/>
      <c r="N124" s="5"/>
    </row>
    <row r="125" spans="1:14" ht="14.25" customHeight="1" x14ac:dyDescent="0.25">
      <c r="A125" s="45"/>
      <c r="C125" s="24" t="s">
        <v>23</v>
      </c>
      <c r="D125" s="22" t="s">
        <v>6</v>
      </c>
      <c r="E125" s="46">
        <v>43647</v>
      </c>
      <c r="F125" s="28">
        <v>440.28</v>
      </c>
      <c r="G125" s="6"/>
      <c r="H125" s="7">
        <f t="shared" si="70"/>
        <v>440.28</v>
      </c>
      <c r="I125" s="14"/>
      <c r="J125" s="8">
        <f t="shared" si="69"/>
        <v>0</v>
      </c>
      <c r="K125" s="8">
        <f t="shared" si="71"/>
        <v>0</v>
      </c>
      <c r="L125" s="19">
        <f t="shared" si="72"/>
        <v>440.28</v>
      </c>
      <c r="M125" s="19"/>
      <c r="N125" s="5"/>
    </row>
    <row r="126" spans="1:14" ht="14.25" customHeight="1" x14ac:dyDescent="0.25">
      <c r="A126" s="45"/>
      <c r="C126" s="24" t="s">
        <v>23</v>
      </c>
      <c r="D126" s="22" t="s">
        <v>6</v>
      </c>
      <c r="E126" s="46">
        <v>43678</v>
      </c>
      <c r="F126" s="28">
        <v>440.28</v>
      </c>
      <c r="G126" s="6"/>
      <c r="H126" s="7">
        <f t="shared" si="70"/>
        <v>440.28</v>
      </c>
      <c r="I126" s="14"/>
      <c r="J126" s="8">
        <f t="shared" ref="J126" si="73">IF(D126="Y",$D$3*I126,0)</f>
        <v>0</v>
      </c>
      <c r="K126" s="8">
        <f t="shared" ref="K126" si="74">IF(H126&gt;0, 0, I126+J126)</f>
        <v>0</v>
      </c>
      <c r="L126" s="19">
        <f t="shared" ref="L126" si="75">H126+K126</f>
        <v>440.28</v>
      </c>
      <c r="M126" s="19"/>
      <c r="N126" s="5"/>
    </row>
    <row r="127" spans="1:14" ht="14.25" customHeight="1" x14ac:dyDescent="0.25">
      <c r="A127" s="45"/>
      <c r="C127" s="24" t="s">
        <v>23</v>
      </c>
      <c r="D127" s="22" t="s">
        <v>6</v>
      </c>
      <c r="E127" s="27">
        <v>43709</v>
      </c>
      <c r="F127" s="28">
        <v>440.28</v>
      </c>
      <c r="G127" s="6"/>
      <c r="H127" s="7">
        <f t="shared" ref="H127:H131" si="76">F127+G127</f>
        <v>440.28</v>
      </c>
      <c r="I127" s="14"/>
      <c r="J127" s="8">
        <f t="shared" ref="J127:J131" si="77">IF(D127="Y",$D$3*I127,0)</f>
        <v>0</v>
      </c>
      <c r="K127" s="8">
        <f t="shared" ref="K127:K131" si="78">IF(H127&gt;0, 0, I127+J127)</f>
        <v>0</v>
      </c>
      <c r="L127" s="19">
        <f t="shared" ref="L127:L131" si="79">H127+K127</f>
        <v>440.28</v>
      </c>
      <c r="M127" s="19"/>
      <c r="N127" s="5"/>
    </row>
    <row r="128" spans="1:14" ht="14.25" customHeight="1" x14ac:dyDescent="0.25">
      <c r="A128" s="45"/>
      <c r="C128" s="24" t="s">
        <v>23</v>
      </c>
      <c r="D128" s="22" t="s">
        <v>6</v>
      </c>
      <c r="E128" s="27">
        <v>43739</v>
      </c>
      <c r="F128" s="28">
        <v>440.28</v>
      </c>
      <c r="G128" s="6"/>
      <c r="H128" s="7">
        <f t="shared" si="76"/>
        <v>440.28</v>
      </c>
      <c r="I128" s="14"/>
      <c r="J128" s="8">
        <f t="shared" si="77"/>
        <v>0</v>
      </c>
      <c r="K128" s="8">
        <f t="shared" si="78"/>
        <v>0</v>
      </c>
      <c r="L128" s="19">
        <f t="shared" si="79"/>
        <v>440.28</v>
      </c>
      <c r="M128" s="19"/>
      <c r="N128" s="5"/>
    </row>
    <row r="129" spans="1:14" ht="14.25" customHeight="1" x14ac:dyDescent="0.25">
      <c r="A129" s="45"/>
      <c r="C129" s="24" t="s">
        <v>23</v>
      </c>
      <c r="D129" s="22" t="s">
        <v>6</v>
      </c>
      <c r="E129" s="27">
        <v>43770</v>
      </c>
      <c r="F129" s="28">
        <v>440.28</v>
      </c>
      <c r="G129" s="6"/>
      <c r="H129" s="7">
        <f t="shared" si="76"/>
        <v>440.28</v>
      </c>
      <c r="I129" s="14"/>
      <c r="J129" s="8">
        <f t="shared" si="77"/>
        <v>0</v>
      </c>
      <c r="K129" s="8">
        <f t="shared" si="78"/>
        <v>0</v>
      </c>
      <c r="L129" s="19">
        <f t="shared" si="79"/>
        <v>440.28</v>
      </c>
      <c r="M129" s="19"/>
      <c r="N129" s="5"/>
    </row>
    <row r="130" spans="1:14" ht="14.25" customHeight="1" x14ac:dyDescent="0.25">
      <c r="A130" s="45"/>
      <c r="C130" s="24" t="s">
        <v>23</v>
      </c>
      <c r="D130" s="22" t="s">
        <v>6</v>
      </c>
      <c r="E130" s="27">
        <v>43800</v>
      </c>
      <c r="F130" s="28">
        <v>440.28</v>
      </c>
      <c r="G130" s="6"/>
      <c r="H130" s="7">
        <f t="shared" si="76"/>
        <v>440.28</v>
      </c>
      <c r="I130" s="14"/>
      <c r="J130" s="8">
        <f t="shared" si="77"/>
        <v>0</v>
      </c>
      <c r="K130" s="8">
        <f t="shared" si="78"/>
        <v>0</v>
      </c>
      <c r="L130" s="19">
        <f t="shared" si="79"/>
        <v>440.28</v>
      </c>
      <c r="M130" s="19"/>
      <c r="N130" s="5"/>
    </row>
    <row r="131" spans="1:14" ht="14.25" customHeight="1" x14ac:dyDescent="0.25">
      <c r="A131" s="26"/>
      <c r="C131" s="24" t="s">
        <v>23</v>
      </c>
      <c r="D131" s="22" t="s">
        <v>6</v>
      </c>
      <c r="E131" s="27">
        <v>43831</v>
      </c>
      <c r="F131" s="28">
        <v>440.28</v>
      </c>
      <c r="G131" s="6"/>
      <c r="H131" s="7">
        <f t="shared" si="76"/>
        <v>440.28</v>
      </c>
      <c r="I131" s="14"/>
      <c r="J131" s="8">
        <f t="shared" si="77"/>
        <v>0</v>
      </c>
      <c r="K131" s="8">
        <f t="shared" si="78"/>
        <v>0</v>
      </c>
      <c r="L131" s="19">
        <f t="shared" si="79"/>
        <v>440.28</v>
      </c>
      <c r="M131" s="19"/>
      <c r="N131" s="5"/>
    </row>
    <row r="132" spans="1:14" ht="14.25" customHeight="1" x14ac:dyDescent="0.25">
      <c r="A132" s="26"/>
      <c r="C132" s="24" t="s">
        <v>23</v>
      </c>
      <c r="D132" s="22" t="s">
        <v>6</v>
      </c>
      <c r="E132" s="27">
        <v>43831</v>
      </c>
      <c r="F132" s="28">
        <v>422.32</v>
      </c>
      <c r="G132" s="6"/>
      <c r="H132" s="7">
        <f t="shared" ref="H132:H145" si="80">F132+G132</f>
        <v>422.32</v>
      </c>
      <c r="I132" s="14"/>
      <c r="J132" s="8">
        <f t="shared" ref="J132:J145" si="81">IF(D132="Y",$D$3*I132,0)</f>
        <v>0</v>
      </c>
      <c r="K132" s="8">
        <f t="shared" ref="K132:K145" si="82">IF(H132&gt;0, 0, I132+J132)</f>
        <v>0</v>
      </c>
      <c r="L132" s="19">
        <f t="shared" ref="L132:L145" si="83">H132+K132</f>
        <v>422.32</v>
      </c>
      <c r="M132" s="19"/>
      <c r="N132" s="5"/>
    </row>
    <row r="133" spans="1:14" ht="14.25" customHeight="1" x14ac:dyDescent="0.25">
      <c r="A133" s="26"/>
      <c r="C133" s="24" t="s">
        <v>23</v>
      </c>
      <c r="D133" s="22" t="s">
        <v>6</v>
      </c>
      <c r="E133" s="27">
        <v>43862</v>
      </c>
      <c r="F133" s="28">
        <v>2494.56</v>
      </c>
      <c r="G133" s="6"/>
      <c r="H133" s="7">
        <f t="shared" si="80"/>
        <v>2494.56</v>
      </c>
      <c r="I133" s="14"/>
      <c r="J133" s="8">
        <f t="shared" si="81"/>
        <v>0</v>
      </c>
      <c r="K133" s="8">
        <f t="shared" si="82"/>
        <v>0</v>
      </c>
      <c r="L133" s="19">
        <f t="shared" si="83"/>
        <v>2494.56</v>
      </c>
      <c r="M133" s="19"/>
      <c r="N133" s="5"/>
    </row>
    <row r="134" spans="1:14" ht="14.25" customHeight="1" x14ac:dyDescent="0.25">
      <c r="A134" s="26"/>
      <c r="C134" s="24" t="s">
        <v>23</v>
      </c>
      <c r="D134" s="22" t="s">
        <v>6</v>
      </c>
      <c r="E134" s="27">
        <v>43862</v>
      </c>
      <c r="F134" s="28">
        <v>1926.18</v>
      </c>
      <c r="G134" s="6"/>
      <c r="H134" s="7">
        <f t="shared" si="80"/>
        <v>1926.18</v>
      </c>
      <c r="I134" s="14"/>
      <c r="J134" s="8">
        <f t="shared" si="81"/>
        <v>0</v>
      </c>
      <c r="K134" s="8">
        <f t="shared" si="82"/>
        <v>0</v>
      </c>
      <c r="L134" s="19">
        <f t="shared" si="83"/>
        <v>1926.18</v>
      </c>
      <c r="M134" s="19"/>
      <c r="N134" s="5"/>
    </row>
    <row r="135" spans="1:14" ht="14.25" customHeight="1" x14ac:dyDescent="0.25">
      <c r="A135" s="26"/>
      <c r="C135" s="24" t="s">
        <v>23</v>
      </c>
      <c r="D135" s="22" t="s">
        <v>6</v>
      </c>
      <c r="E135" s="27">
        <v>43891</v>
      </c>
      <c r="F135" s="28">
        <v>1467.42</v>
      </c>
      <c r="G135" s="6"/>
      <c r="H135" s="7">
        <f t="shared" si="80"/>
        <v>1467.42</v>
      </c>
      <c r="I135" s="14"/>
      <c r="J135" s="8">
        <f t="shared" si="81"/>
        <v>0</v>
      </c>
      <c r="K135" s="8">
        <f t="shared" si="82"/>
        <v>0</v>
      </c>
      <c r="L135" s="19">
        <f t="shared" si="83"/>
        <v>1467.42</v>
      </c>
      <c r="M135" s="19"/>
      <c r="N135" s="5"/>
    </row>
    <row r="136" spans="1:14" ht="14.25" customHeight="1" x14ac:dyDescent="0.25">
      <c r="A136" s="26"/>
      <c r="C136" s="24" t="s">
        <v>23</v>
      </c>
      <c r="D136" s="22" t="s">
        <v>6</v>
      </c>
      <c r="E136" s="27">
        <v>43891</v>
      </c>
      <c r="F136" s="28">
        <v>1174.25</v>
      </c>
      <c r="G136" s="6"/>
      <c r="H136" s="7">
        <f t="shared" si="80"/>
        <v>1174.25</v>
      </c>
      <c r="I136" s="14"/>
      <c r="J136" s="8">
        <f t="shared" si="81"/>
        <v>0</v>
      </c>
      <c r="K136" s="8">
        <f t="shared" si="82"/>
        <v>0</v>
      </c>
      <c r="L136" s="19">
        <f t="shared" si="83"/>
        <v>1174.25</v>
      </c>
      <c r="M136" s="19"/>
      <c r="N136" s="5"/>
    </row>
    <row r="137" spans="1:14" ht="14.25" customHeight="1" x14ac:dyDescent="0.25">
      <c r="A137" s="26"/>
      <c r="C137" s="24" t="s">
        <v>23</v>
      </c>
      <c r="D137" s="22" t="s">
        <v>6</v>
      </c>
      <c r="E137" s="26"/>
      <c r="F137" s="28"/>
      <c r="G137" s="6"/>
      <c r="H137" s="7">
        <f t="shared" si="80"/>
        <v>0</v>
      </c>
      <c r="I137" s="14"/>
      <c r="J137" s="8">
        <f t="shared" si="81"/>
        <v>0</v>
      </c>
      <c r="K137" s="8">
        <f t="shared" si="82"/>
        <v>0</v>
      </c>
      <c r="L137" s="19">
        <f t="shared" si="83"/>
        <v>0</v>
      </c>
      <c r="M137" s="19"/>
      <c r="N137" s="5"/>
    </row>
    <row r="138" spans="1:14" ht="14.25" customHeight="1" x14ac:dyDescent="0.25">
      <c r="A138" s="26"/>
      <c r="C138" s="24" t="s">
        <v>23</v>
      </c>
      <c r="D138" s="22" t="s">
        <v>6</v>
      </c>
      <c r="E138" s="26"/>
      <c r="F138" s="28"/>
      <c r="G138" s="6"/>
      <c r="H138" s="7">
        <f t="shared" si="80"/>
        <v>0</v>
      </c>
      <c r="I138" s="14"/>
      <c r="J138" s="8">
        <f t="shared" si="81"/>
        <v>0</v>
      </c>
      <c r="K138" s="8">
        <f t="shared" si="82"/>
        <v>0</v>
      </c>
      <c r="L138" s="19">
        <f t="shared" si="83"/>
        <v>0</v>
      </c>
      <c r="M138" s="19"/>
      <c r="N138" s="5"/>
    </row>
    <row r="139" spans="1:14" ht="14.25" customHeight="1" x14ac:dyDescent="0.25">
      <c r="A139" s="26"/>
      <c r="C139" s="24" t="s">
        <v>23</v>
      </c>
      <c r="D139" s="22" t="s">
        <v>6</v>
      </c>
      <c r="E139" s="26"/>
      <c r="F139" s="28"/>
      <c r="G139" s="6"/>
      <c r="H139" s="7">
        <f t="shared" ref="H139:H143" si="84">F139+G139</f>
        <v>0</v>
      </c>
      <c r="I139" s="14"/>
      <c r="J139" s="8">
        <f t="shared" ref="J139:J143" si="85">IF(D139="Y",$D$3*I139,0)</f>
        <v>0</v>
      </c>
      <c r="K139" s="8">
        <f t="shared" ref="K139:K143" si="86">IF(H139&gt;0, 0, I139+J139)</f>
        <v>0</v>
      </c>
      <c r="L139" s="19">
        <f t="shared" ref="L139:L143" si="87">H139+K139</f>
        <v>0</v>
      </c>
      <c r="M139" s="19"/>
      <c r="N139" s="5"/>
    </row>
    <row r="140" spans="1:14" ht="14.25" customHeight="1" x14ac:dyDescent="0.25">
      <c r="A140" s="26"/>
      <c r="C140" s="24" t="s">
        <v>23</v>
      </c>
      <c r="D140" s="22" t="s">
        <v>6</v>
      </c>
      <c r="E140" s="26"/>
      <c r="F140" s="28"/>
      <c r="G140" s="6"/>
      <c r="H140" s="7">
        <f t="shared" si="84"/>
        <v>0</v>
      </c>
      <c r="I140" s="14"/>
      <c r="J140" s="8">
        <f t="shared" si="85"/>
        <v>0</v>
      </c>
      <c r="K140" s="8">
        <f t="shared" si="86"/>
        <v>0</v>
      </c>
      <c r="L140" s="19">
        <f t="shared" si="87"/>
        <v>0</v>
      </c>
      <c r="M140" s="19"/>
      <c r="N140" s="5"/>
    </row>
    <row r="141" spans="1:14" ht="14.25" customHeight="1" x14ac:dyDescent="0.25">
      <c r="A141" s="26"/>
      <c r="C141" s="24" t="s">
        <v>23</v>
      </c>
      <c r="D141" s="22" t="s">
        <v>6</v>
      </c>
      <c r="E141" s="26"/>
      <c r="F141" s="28"/>
      <c r="G141" s="6"/>
      <c r="H141" s="7">
        <f t="shared" si="84"/>
        <v>0</v>
      </c>
      <c r="I141" s="14"/>
      <c r="J141" s="8">
        <f t="shared" si="85"/>
        <v>0</v>
      </c>
      <c r="K141" s="8">
        <f t="shared" si="86"/>
        <v>0</v>
      </c>
      <c r="L141" s="19">
        <f t="shared" si="87"/>
        <v>0</v>
      </c>
      <c r="M141" s="19"/>
      <c r="N141" s="5"/>
    </row>
    <row r="142" spans="1:14" ht="14.25" customHeight="1" x14ac:dyDescent="0.25">
      <c r="A142" s="26"/>
      <c r="C142" s="24" t="s">
        <v>23</v>
      </c>
      <c r="D142" s="22" t="s">
        <v>6</v>
      </c>
      <c r="E142" s="26"/>
      <c r="F142" s="28"/>
      <c r="G142" s="6"/>
      <c r="H142" s="7">
        <f t="shared" si="84"/>
        <v>0</v>
      </c>
      <c r="I142" s="14"/>
      <c r="J142" s="8">
        <f t="shared" si="85"/>
        <v>0</v>
      </c>
      <c r="K142" s="8">
        <f t="shared" si="86"/>
        <v>0</v>
      </c>
      <c r="L142" s="19">
        <f t="shared" si="87"/>
        <v>0</v>
      </c>
      <c r="M142" s="19"/>
      <c r="N142" s="5"/>
    </row>
    <row r="143" spans="1:14" ht="14.25" customHeight="1" x14ac:dyDescent="0.25">
      <c r="A143" s="26"/>
      <c r="C143" s="24" t="s">
        <v>23</v>
      </c>
      <c r="D143" s="22" t="s">
        <v>6</v>
      </c>
      <c r="E143" s="26"/>
      <c r="F143" s="28"/>
      <c r="G143" s="6"/>
      <c r="H143" s="7">
        <f t="shared" si="84"/>
        <v>0</v>
      </c>
      <c r="I143" s="14"/>
      <c r="J143" s="8">
        <f t="shared" si="85"/>
        <v>0</v>
      </c>
      <c r="K143" s="8">
        <f t="shared" si="86"/>
        <v>0</v>
      </c>
      <c r="L143" s="19">
        <f t="shared" si="87"/>
        <v>0</v>
      </c>
      <c r="M143" s="19"/>
      <c r="N143" s="5"/>
    </row>
    <row r="144" spans="1:14" ht="14.25" customHeight="1" x14ac:dyDescent="0.25">
      <c r="A144" s="26"/>
      <c r="C144" s="24" t="s">
        <v>23</v>
      </c>
      <c r="D144" s="22" t="s">
        <v>6</v>
      </c>
      <c r="E144" s="26"/>
      <c r="F144" s="28"/>
      <c r="G144" s="6"/>
      <c r="H144" s="7">
        <f t="shared" si="80"/>
        <v>0</v>
      </c>
      <c r="I144" s="14"/>
      <c r="J144" s="8">
        <f t="shared" si="81"/>
        <v>0</v>
      </c>
      <c r="K144" s="8">
        <f t="shared" si="82"/>
        <v>0</v>
      </c>
      <c r="L144" s="19">
        <f t="shared" si="83"/>
        <v>0</v>
      </c>
      <c r="M144" s="19"/>
      <c r="N144" s="5"/>
    </row>
    <row r="145" spans="1:14" ht="14.25" customHeight="1" x14ac:dyDescent="0.25">
      <c r="A145" s="26"/>
      <c r="C145" s="24" t="s">
        <v>23</v>
      </c>
      <c r="D145" s="22" t="s">
        <v>6</v>
      </c>
      <c r="E145" s="26"/>
      <c r="F145" s="28"/>
      <c r="G145" s="6"/>
      <c r="H145" s="7">
        <f t="shared" si="80"/>
        <v>0</v>
      </c>
      <c r="I145" s="14"/>
      <c r="J145" s="8">
        <f t="shared" si="81"/>
        <v>0</v>
      </c>
      <c r="K145" s="8">
        <f t="shared" si="82"/>
        <v>0</v>
      </c>
      <c r="L145" s="19">
        <f t="shared" si="83"/>
        <v>0</v>
      </c>
      <c r="M145" s="19"/>
      <c r="N145" s="5"/>
    </row>
    <row r="146" spans="1:14" ht="14.25" customHeight="1" x14ac:dyDescent="0.25">
      <c r="A146" s="31"/>
      <c r="C146" s="24"/>
      <c r="F146" s="28"/>
      <c r="G146" s="6"/>
      <c r="H146" s="7"/>
      <c r="I146" s="14"/>
      <c r="J146" s="8"/>
      <c r="K146" s="8"/>
      <c r="L146" s="19" t="s">
        <v>19</v>
      </c>
      <c r="M146" s="19">
        <f>SUM(L115:L146)</f>
        <v>20716.090000000004</v>
      </c>
      <c r="N146" s="5"/>
    </row>
    <row r="147" spans="1:14" ht="14.25" customHeight="1" x14ac:dyDescent="0.25">
      <c r="A147" s="31"/>
      <c r="C147" s="24"/>
      <c r="F147" s="28"/>
      <c r="G147" s="6"/>
      <c r="H147" s="7"/>
      <c r="I147" s="14"/>
      <c r="J147" s="8"/>
      <c r="K147" s="8"/>
      <c r="L147" s="19"/>
      <c r="M147" s="19"/>
      <c r="N147" s="5"/>
    </row>
    <row r="148" spans="1:14" ht="14.25" customHeight="1" x14ac:dyDescent="0.25">
      <c r="A148" s="26"/>
      <c r="C148" s="24" t="s">
        <v>23</v>
      </c>
      <c r="D148" s="22" t="s">
        <v>6</v>
      </c>
      <c r="E148" s="26"/>
      <c r="F148" s="28"/>
      <c r="G148" s="6"/>
      <c r="H148" s="7">
        <f t="shared" ref="H148:H157" si="88">F148+G148</f>
        <v>0</v>
      </c>
      <c r="I148" s="14"/>
      <c r="J148" s="8">
        <f t="shared" ref="J148:J157" si="89">IF(D148="Y",$D$3*I148,0)</f>
        <v>0</v>
      </c>
      <c r="K148" s="8">
        <f t="shared" ref="K148:K157" si="90">IF(H148&gt;0, 0, I148+J148)</f>
        <v>0</v>
      </c>
      <c r="L148" s="19">
        <f t="shared" ref="L148:L157" si="91">H148+K148</f>
        <v>0</v>
      </c>
      <c r="M148" s="19"/>
      <c r="N148" s="5"/>
    </row>
    <row r="149" spans="1:14" ht="14.25" customHeight="1" x14ac:dyDescent="0.25">
      <c r="A149" s="26"/>
      <c r="C149" s="24" t="s">
        <v>23</v>
      </c>
      <c r="D149" s="22" t="s">
        <v>6</v>
      </c>
      <c r="E149" s="26"/>
      <c r="F149" s="28"/>
      <c r="G149" s="6"/>
      <c r="H149" s="7">
        <f t="shared" si="88"/>
        <v>0</v>
      </c>
      <c r="I149" s="14"/>
      <c r="J149" s="8">
        <f t="shared" si="89"/>
        <v>0</v>
      </c>
      <c r="K149" s="8">
        <f t="shared" si="90"/>
        <v>0</v>
      </c>
      <c r="L149" s="19">
        <f t="shared" si="91"/>
        <v>0</v>
      </c>
      <c r="M149" s="19"/>
      <c r="N149" s="5"/>
    </row>
    <row r="150" spans="1:14" ht="14.25" customHeight="1" x14ac:dyDescent="0.25">
      <c r="A150" s="25"/>
      <c r="C150" s="24" t="s">
        <v>23</v>
      </c>
      <c r="D150" s="22" t="s">
        <v>6</v>
      </c>
      <c r="E150" s="26"/>
      <c r="F150" s="28"/>
      <c r="G150" s="6"/>
      <c r="H150" s="7">
        <f t="shared" si="88"/>
        <v>0</v>
      </c>
      <c r="I150" s="14"/>
      <c r="J150" s="8">
        <f t="shared" si="89"/>
        <v>0</v>
      </c>
      <c r="K150" s="8">
        <f t="shared" si="90"/>
        <v>0</v>
      </c>
      <c r="L150" s="19">
        <f t="shared" si="91"/>
        <v>0</v>
      </c>
      <c r="M150" s="19"/>
      <c r="N150" s="5"/>
    </row>
    <row r="151" spans="1:14" ht="14.25" customHeight="1" x14ac:dyDescent="0.25">
      <c r="A151" s="26"/>
      <c r="C151" s="24" t="s">
        <v>23</v>
      </c>
      <c r="D151" s="22" t="s">
        <v>6</v>
      </c>
      <c r="E151" s="26"/>
      <c r="F151" s="28"/>
      <c r="G151" s="6"/>
      <c r="H151" s="7">
        <f t="shared" si="88"/>
        <v>0</v>
      </c>
      <c r="I151" s="14"/>
      <c r="J151" s="8">
        <f t="shared" si="89"/>
        <v>0</v>
      </c>
      <c r="K151" s="8">
        <f t="shared" si="90"/>
        <v>0</v>
      </c>
      <c r="L151" s="19">
        <f t="shared" si="91"/>
        <v>0</v>
      </c>
      <c r="M151" s="19"/>
      <c r="N151" s="5"/>
    </row>
    <row r="152" spans="1:14" ht="14.25" customHeight="1" x14ac:dyDescent="0.25">
      <c r="A152" s="26"/>
      <c r="C152" s="24" t="s">
        <v>23</v>
      </c>
      <c r="D152" s="22" t="s">
        <v>6</v>
      </c>
      <c r="E152" s="26"/>
      <c r="F152" s="28"/>
      <c r="G152" s="6"/>
      <c r="H152" s="7">
        <f t="shared" si="88"/>
        <v>0</v>
      </c>
      <c r="I152" s="14"/>
      <c r="J152" s="8">
        <f t="shared" si="89"/>
        <v>0</v>
      </c>
      <c r="K152" s="8">
        <f t="shared" si="90"/>
        <v>0</v>
      </c>
      <c r="L152" s="19">
        <f t="shared" si="91"/>
        <v>0</v>
      </c>
      <c r="M152" s="19"/>
      <c r="N152" s="5"/>
    </row>
    <row r="153" spans="1:14" ht="14.25" customHeight="1" x14ac:dyDescent="0.25">
      <c r="A153" s="26"/>
      <c r="C153" s="24" t="s">
        <v>23</v>
      </c>
      <c r="D153" s="22" t="s">
        <v>6</v>
      </c>
      <c r="E153" s="26"/>
      <c r="F153" s="28"/>
      <c r="G153" s="6"/>
      <c r="H153" s="7">
        <f t="shared" si="88"/>
        <v>0</v>
      </c>
      <c r="I153" s="14"/>
      <c r="J153" s="8">
        <f t="shared" si="89"/>
        <v>0</v>
      </c>
      <c r="K153" s="8">
        <f t="shared" si="90"/>
        <v>0</v>
      </c>
      <c r="L153" s="19">
        <f t="shared" si="91"/>
        <v>0</v>
      </c>
      <c r="M153" s="19"/>
      <c r="N153" s="5"/>
    </row>
    <row r="154" spans="1:14" ht="14.25" customHeight="1" x14ac:dyDescent="0.25">
      <c r="A154" s="26"/>
      <c r="C154" s="24" t="s">
        <v>23</v>
      </c>
      <c r="D154" s="22" t="s">
        <v>6</v>
      </c>
      <c r="E154" s="26"/>
      <c r="F154" s="28"/>
      <c r="G154" s="6"/>
      <c r="H154" s="7">
        <f t="shared" si="88"/>
        <v>0</v>
      </c>
      <c r="I154" s="14"/>
      <c r="J154" s="8">
        <f t="shared" si="89"/>
        <v>0</v>
      </c>
      <c r="K154" s="8">
        <f t="shared" si="90"/>
        <v>0</v>
      </c>
      <c r="L154" s="19">
        <f t="shared" si="91"/>
        <v>0</v>
      </c>
      <c r="M154" s="19"/>
      <c r="N154" s="5"/>
    </row>
    <row r="155" spans="1:14" ht="14.25" customHeight="1" x14ac:dyDescent="0.25">
      <c r="A155" s="26"/>
      <c r="C155" s="24" t="s">
        <v>23</v>
      </c>
      <c r="D155" s="22" t="s">
        <v>6</v>
      </c>
      <c r="E155" s="26"/>
      <c r="F155" s="28"/>
      <c r="G155" s="6"/>
      <c r="H155" s="7">
        <f t="shared" si="88"/>
        <v>0</v>
      </c>
      <c r="I155" s="14"/>
      <c r="J155" s="8">
        <f t="shared" si="89"/>
        <v>0</v>
      </c>
      <c r="K155" s="8">
        <f t="shared" si="90"/>
        <v>0</v>
      </c>
      <c r="L155" s="19">
        <f t="shared" si="91"/>
        <v>0</v>
      </c>
      <c r="M155" s="19"/>
      <c r="N155" s="5"/>
    </row>
    <row r="156" spans="1:14" ht="14.25" customHeight="1" x14ac:dyDescent="0.25">
      <c r="A156" s="26"/>
      <c r="C156" s="24" t="s">
        <v>23</v>
      </c>
      <c r="D156" s="22" t="s">
        <v>6</v>
      </c>
      <c r="E156" s="26"/>
      <c r="F156" s="28"/>
      <c r="G156" s="6"/>
      <c r="H156" s="7">
        <f t="shared" si="88"/>
        <v>0</v>
      </c>
      <c r="I156" s="14"/>
      <c r="J156" s="8">
        <f t="shared" si="89"/>
        <v>0</v>
      </c>
      <c r="K156" s="8">
        <f t="shared" si="90"/>
        <v>0</v>
      </c>
      <c r="L156" s="19">
        <f t="shared" si="91"/>
        <v>0</v>
      </c>
      <c r="M156" s="19"/>
      <c r="N156" s="5"/>
    </row>
    <row r="157" spans="1:14" ht="14.25" customHeight="1" x14ac:dyDescent="0.25">
      <c r="A157" s="26"/>
      <c r="C157" s="24" t="s">
        <v>23</v>
      </c>
      <c r="D157" s="22" t="s">
        <v>6</v>
      </c>
      <c r="E157" s="26"/>
      <c r="F157" s="28"/>
      <c r="G157" s="6"/>
      <c r="H157" s="7">
        <f t="shared" si="88"/>
        <v>0</v>
      </c>
      <c r="I157" s="14"/>
      <c r="J157" s="8">
        <f t="shared" si="89"/>
        <v>0</v>
      </c>
      <c r="K157" s="8">
        <f t="shared" si="90"/>
        <v>0</v>
      </c>
      <c r="L157" s="19">
        <f t="shared" si="91"/>
        <v>0</v>
      </c>
      <c r="M157" s="19"/>
      <c r="N157" s="5"/>
    </row>
    <row r="158" spans="1:14" ht="14.25" customHeight="1" x14ac:dyDescent="0.25">
      <c r="A158" s="31"/>
      <c r="C158" s="24"/>
      <c r="F158" s="28"/>
      <c r="G158" s="6"/>
      <c r="H158" s="7"/>
      <c r="I158" s="14"/>
      <c r="J158" s="8"/>
      <c r="K158" s="8"/>
      <c r="L158" s="19" t="s">
        <v>19</v>
      </c>
      <c r="M158" s="19">
        <f>SUM(L148:L157)</f>
        <v>0</v>
      </c>
      <c r="N158" s="5"/>
    </row>
    <row r="159" spans="1:14" ht="14.25" customHeight="1" x14ac:dyDescent="0.25">
      <c r="A159" s="34"/>
      <c r="C159" s="24"/>
      <c r="F159" s="28"/>
      <c r="G159" s="6"/>
      <c r="H159" s="7"/>
      <c r="I159" s="14"/>
      <c r="J159" s="8"/>
      <c r="K159" s="8"/>
      <c r="L159" s="19"/>
      <c r="M159" s="19"/>
      <c r="N159" s="5"/>
    </row>
    <row r="160" spans="1:14" ht="14.25" customHeight="1" x14ac:dyDescent="0.25">
      <c r="A160" s="31"/>
      <c r="C160" s="24" t="s">
        <v>23</v>
      </c>
      <c r="D160" s="22" t="s">
        <v>6</v>
      </c>
      <c r="E160" s="26"/>
      <c r="F160" s="28"/>
      <c r="G160" s="6"/>
      <c r="H160" s="7">
        <f t="shared" ref="H160:H161" si="92">F160+G160</f>
        <v>0</v>
      </c>
      <c r="I160" s="14"/>
      <c r="J160" s="8">
        <f>IF(D160="Y",$D$3*I160,0)</f>
        <v>0</v>
      </c>
      <c r="K160" s="8">
        <f t="shared" ref="K160:K162" si="93">IF(H160&gt;0, 0, I160+J160)</f>
        <v>0</v>
      </c>
      <c r="L160" s="19">
        <f t="shared" ref="L160:L162" si="94">H160+K160</f>
        <v>0</v>
      </c>
      <c r="M160" s="19"/>
      <c r="N160" s="5"/>
    </row>
    <row r="161" spans="1:14" ht="14.25" customHeight="1" x14ac:dyDescent="0.25">
      <c r="A161" s="31"/>
      <c r="C161" s="24" t="s">
        <v>23</v>
      </c>
      <c r="D161" s="22" t="s">
        <v>6</v>
      </c>
      <c r="F161" s="28"/>
      <c r="G161" s="6"/>
      <c r="H161" s="7">
        <f t="shared" si="92"/>
        <v>0</v>
      </c>
      <c r="I161" s="14"/>
      <c r="J161" s="8">
        <f>IF(D161="Y",$D$3*I161,0)</f>
        <v>0</v>
      </c>
      <c r="K161" s="8">
        <f t="shared" si="93"/>
        <v>0</v>
      </c>
      <c r="L161" s="19">
        <f t="shared" si="94"/>
        <v>0</v>
      </c>
      <c r="M161" s="19"/>
      <c r="N161" s="5"/>
    </row>
    <row r="162" spans="1:14" ht="14.25" customHeight="1" x14ac:dyDescent="0.25">
      <c r="A162" s="31"/>
      <c r="C162" s="24" t="s">
        <v>23</v>
      </c>
      <c r="D162" s="22" t="s">
        <v>6</v>
      </c>
      <c r="F162" s="28"/>
      <c r="G162" s="6"/>
      <c r="H162" s="7">
        <f t="shared" ref="H162" si="95">F162+G162</f>
        <v>0</v>
      </c>
      <c r="I162" s="14"/>
      <c r="J162" s="8">
        <f>IF(D162="Y",$D$3*I162,0)</f>
        <v>0</v>
      </c>
      <c r="K162" s="8">
        <f t="shared" si="93"/>
        <v>0</v>
      </c>
      <c r="L162" s="19">
        <f t="shared" si="94"/>
        <v>0</v>
      </c>
      <c r="M162" s="19"/>
      <c r="N162" s="5"/>
    </row>
    <row r="163" spans="1:14" ht="14.25" customHeight="1" x14ac:dyDescent="0.25">
      <c r="A163" s="31"/>
      <c r="C163" s="24" t="s">
        <v>23</v>
      </c>
      <c r="D163" s="22" t="s">
        <v>6</v>
      </c>
      <c r="E163" s="26"/>
      <c r="F163" s="28"/>
      <c r="G163" s="6"/>
      <c r="H163" s="7">
        <f t="shared" ref="H163:H170" si="96">F163+G163</f>
        <v>0</v>
      </c>
      <c r="I163" s="14"/>
      <c r="J163" s="8">
        <f>IF(D163="Y",$D$3*I163,0)</f>
        <v>0</v>
      </c>
      <c r="K163" s="8">
        <f t="shared" ref="K163" si="97">IF(H163&gt;0, 0, I163+J163)</f>
        <v>0</v>
      </c>
      <c r="L163" s="19">
        <f t="shared" ref="L163" si="98">H163+K163</f>
        <v>0</v>
      </c>
      <c r="M163" s="19"/>
      <c r="N163" s="5"/>
    </row>
    <row r="164" spans="1:14" ht="14.25" customHeight="1" x14ac:dyDescent="0.25">
      <c r="A164" s="31"/>
      <c r="C164" s="24" t="s">
        <v>23</v>
      </c>
      <c r="D164" s="22" t="s">
        <v>6</v>
      </c>
      <c r="E164" s="26"/>
      <c r="F164" s="28"/>
      <c r="G164" s="6"/>
      <c r="H164" s="7">
        <f t="shared" si="96"/>
        <v>0</v>
      </c>
      <c r="I164" s="14"/>
      <c r="J164" s="8">
        <f t="shared" ref="J164:J165" si="99">IF(D164="Y",$D$3*I164,0)</f>
        <v>0</v>
      </c>
      <c r="K164" s="8">
        <f t="shared" ref="K164:K165" si="100">IF(H164&gt;0, 0, I164+J164)</f>
        <v>0</v>
      </c>
      <c r="L164" s="19">
        <f t="shared" ref="L164:L165" si="101">H164+K164</f>
        <v>0</v>
      </c>
      <c r="M164" s="19"/>
      <c r="N164" s="5"/>
    </row>
    <row r="165" spans="1:14" ht="14.25" customHeight="1" x14ac:dyDescent="0.25">
      <c r="A165" s="25"/>
      <c r="C165" s="24" t="s">
        <v>23</v>
      </c>
      <c r="D165" s="22" t="s">
        <v>6</v>
      </c>
      <c r="F165" s="28"/>
      <c r="G165" s="6"/>
      <c r="H165" s="7">
        <f t="shared" si="96"/>
        <v>0</v>
      </c>
      <c r="I165" s="14"/>
      <c r="J165" s="8">
        <f t="shared" si="99"/>
        <v>0</v>
      </c>
      <c r="K165" s="8">
        <f t="shared" si="100"/>
        <v>0</v>
      </c>
      <c r="L165" s="19">
        <f t="shared" si="101"/>
        <v>0</v>
      </c>
      <c r="M165" s="19"/>
      <c r="N165" s="5"/>
    </row>
    <row r="166" spans="1:14" ht="14.25" customHeight="1" x14ac:dyDescent="0.25">
      <c r="A166" s="25"/>
      <c r="C166" s="24" t="s">
        <v>23</v>
      </c>
      <c r="D166" s="22" t="s">
        <v>6</v>
      </c>
      <c r="E166" s="26"/>
      <c r="F166" s="28"/>
      <c r="G166" s="6"/>
      <c r="H166" s="7">
        <f t="shared" si="96"/>
        <v>0</v>
      </c>
      <c r="I166" s="14"/>
      <c r="J166" s="8">
        <f t="shared" ref="J166:J167" si="102">IF(D166="Y",$D$3*I166,0)</f>
        <v>0</v>
      </c>
      <c r="K166" s="8">
        <f t="shared" ref="K166:K167" si="103">IF(H166&gt;0, 0, I166+J166)</f>
        <v>0</v>
      </c>
      <c r="L166" s="19">
        <f t="shared" ref="L166:L167" si="104">H166+K166</f>
        <v>0</v>
      </c>
      <c r="M166" s="19"/>
      <c r="N166" s="5"/>
    </row>
    <row r="167" spans="1:14" ht="14.25" customHeight="1" x14ac:dyDescent="0.25">
      <c r="A167" s="26"/>
      <c r="C167" s="24" t="s">
        <v>23</v>
      </c>
      <c r="D167" s="22" t="s">
        <v>6</v>
      </c>
      <c r="E167" s="26"/>
      <c r="F167" s="28"/>
      <c r="G167" s="6"/>
      <c r="H167" s="7">
        <f t="shared" si="96"/>
        <v>0</v>
      </c>
      <c r="I167" s="14"/>
      <c r="J167" s="8">
        <f t="shared" si="102"/>
        <v>0</v>
      </c>
      <c r="K167" s="8">
        <f t="shared" si="103"/>
        <v>0</v>
      </c>
      <c r="L167" s="19">
        <f t="shared" si="104"/>
        <v>0</v>
      </c>
      <c r="M167" s="19"/>
      <c r="N167" s="5"/>
    </row>
    <row r="168" spans="1:14" ht="14.25" customHeight="1" x14ac:dyDescent="0.25">
      <c r="A168" s="25"/>
      <c r="C168" s="24" t="s">
        <v>23</v>
      </c>
      <c r="D168" s="22" t="s">
        <v>6</v>
      </c>
      <c r="E168" s="26"/>
      <c r="F168" s="28"/>
      <c r="G168" s="6"/>
      <c r="H168" s="7">
        <f t="shared" si="96"/>
        <v>0</v>
      </c>
      <c r="I168" s="14"/>
      <c r="J168" s="8">
        <f t="shared" ref="J168:J170" si="105">IF(D168="Y",$D$3*I168,0)</f>
        <v>0</v>
      </c>
      <c r="K168" s="8">
        <f t="shared" ref="K168:K170" si="106">IF(H168&gt;0, 0, I168+J168)</f>
        <v>0</v>
      </c>
      <c r="L168" s="19">
        <f t="shared" ref="L168:L170" si="107">H168+K168</f>
        <v>0</v>
      </c>
      <c r="M168" s="19"/>
      <c r="N168" s="5"/>
    </row>
    <row r="169" spans="1:14" ht="14.25" customHeight="1" x14ac:dyDescent="0.25">
      <c r="A169" s="25"/>
      <c r="C169" s="24" t="s">
        <v>23</v>
      </c>
      <c r="D169" s="22" t="s">
        <v>6</v>
      </c>
      <c r="E169" s="26"/>
      <c r="F169" s="28"/>
      <c r="G169" s="6"/>
      <c r="H169" s="7">
        <f t="shared" si="96"/>
        <v>0</v>
      </c>
      <c r="I169" s="14"/>
      <c r="J169" s="8">
        <f t="shared" ref="J169" si="108">IF(D169="Y",$D$3*I169,0)</f>
        <v>0</v>
      </c>
      <c r="K169" s="8">
        <f t="shared" ref="K169" si="109">IF(H169&gt;0, 0, I169+J169)</f>
        <v>0</v>
      </c>
      <c r="L169" s="19">
        <f t="shared" ref="L169" si="110">H169+K169</f>
        <v>0</v>
      </c>
      <c r="M169" s="19"/>
      <c r="N169" s="5"/>
    </row>
    <row r="170" spans="1:14" ht="14.25" customHeight="1" x14ac:dyDescent="0.25">
      <c r="A170" s="25"/>
      <c r="C170" s="24" t="s">
        <v>23</v>
      </c>
      <c r="D170" s="22" t="s">
        <v>6</v>
      </c>
      <c r="E170" s="26"/>
      <c r="F170" s="28"/>
      <c r="G170" s="6"/>
      <c r="H170" s="7">
        <f t="shared" si="96"/>
        <v>0</v>
      </c>
      <c r="I170" s="14"/>
      <c r="J170" s="8">
        <f t="shared" si="105"/>
        <v>0</v>
      </c>
      <c r="K170" s="8">
        <f t="shared" si="106"/>
        <v>0</v>
      </c>
      <c r="L170" s="19">
        <f t="shared" si="107"/>
        <v>0</v>
      </c>
      <c r="M170" s="19"/>
      <c r="N170" s="5"/>
    </row>
    <row r="171" spans="1:14" ht="14.25" customHeight="1" x14ac:dyDescent="0.25">
      <c r="A171" s="25"/>
      <c r="C171" s="24" t="s">
        <v>23</v>
      </c>
      <c r="D171" s="22" t="s">
        <v>6</v>
      </c>
      <c r="E171" s="26"/>
      <c r="F171" s="28"/>
      <c r="G171" s="6"/>
      <c r="H171" s="7">
        <f t="shared" ref="H171:H175" si="111">F171+G171</f>
        <v>0</v>
      </c>
      <c r="I171" s="14"/>
      <c r="J171" s="8">
        <f t="shared" ref="J171:J175" si="112">IF(D171="Y",$D$3*I171,0)</f>
        <v>0</v>
      </c>
      <c r="K171" s="8">
        <f t="shared" ref="K171:K175" si="113">IF(H171&gt;0, 0, I171+J171)</f>
        <v>0</v>
      </c>
      <c r="L171" s="19">
        <f t="shared" ref="L171:L175" si="114">H171+K171</f>
        <v>0</v>
      </c>
      <c r="M171" s="19"/>
      <c r="N171" s="5"/>
    </row>
    <row r="172" spans="1:14" ht="14.25" customHeight="1" x14ac:dyDescent="0.25">
      <c r="A172" s="25"/>
      <c r="C172" s="24" t="s">
        <v>23</v>
      </c>
      <c r="D172" s="22" t="s">
        <v>6</v>
      </c>
      <c r="E172" s="26"/>
      <c r="F172" s="28"/>
      <c r="G172" s="6"/>
      <c r="H172" s="7">
        <f t="shared" si="111"/>
        <v>0</v>
      </c>
      <c r="I172" s="14"/>
      <c r="J172" s="8">
        <f t="shared" si="112"/>
        <v>0</v>
      </c>
      <c r="K172" s="8">
        <f t="shared" si="113"/>
        <v>0</v>
      </c>
      <c r="L172" s="19">
        <f t="shared" si="114"/>
        <v>0</v>
      </c>
      <c r="M172" s="19"/>
      <c r="N172" s="5"/>
    </row>
    <row r="173" spans="1:14" ht="14.25" customHeight="1" x14ac:dyDescent="0.25">
      <c r="A173" s="25"/>
      <c r="C173" s="24" t="s">
        <v>23</v>
      </c>
      <c r="D173" s="22" t="s">
        <v>6</v>
      </c>
      <c r="E173" s="26"/>
      <c r="F173" s="28"/>
      <c r="G173" s="6"/>
      <c r="H173" s="7">
        <f t="shared" si="111"/>
        <v>0</v>
      </c>
      <c r="I173" s="14"/>
      <c r="J173" s="8">
        <f t="shared" si="112"/>
        <v>0</v>
      </c>
      <c r="K173" s="8">
        <f t="shared" si="113"/>
        <v>0</v>
      </c>
      <c r="L173" s="19">
        <f t="shared" si="114"/>
        <v>0</v>
      </c>
      <c r="M173" s="19"/>
      <c r="N173" s="5"/>
    </row>
    <row r="174" spans="1:14" ht="14.25" customHeight="1" x14ac:dyDescent="0.25">
      <c r="A174" s="25"/>
      <c r="C174" s="24" t="s">
        <v>23</v>
      </c>
      <c r="D174" s="22" t="s">
        <v>6</v>
      </c>
      <c r="E174" s="26"/>
      <c r="F174" s="28"/>
      <c r="G174" s="6"/>
      <c r="H174" s="7">
        <f t="shared" si="111"/>
        <v>0</v>
      </c>
      <c r="I174" s="14"/>
      <c r="J174" s="8">
        <f t="shared" si="112"/>
        <v>0</v>
      </c>
      <c r="K174" s="8">
        <f t="shared" si="113"/>
        <v>0</v>
      </c>
      <c r="L174" s="19">
        <f t="shared" si="114"/>
        <v>0</v>
      </c>
      <c r="M174" s="19"/>
      <c r="N174" s="5"/>
    </row>
    <row r="175" spans="1:14" ht="14.25" customHeight="1" x14ac:dyDescent="0.25">
      <c r="A175" s="25"/>
      <c r="C175" s="24" t="s">
        <v>23</v>
      </c>
      <c r="D175" s="22" t="s">
        <v>6</v>
      </c>
      <c r="E175" s="26"/>
      <c r="F175" s="28"/>
      <c r="G175" s="6"/>
      <c r="H175" s="7">
        <f t="shared" si="111"/>
        <v>0</v>
      </c>
      <c r="I175" s="14"/>
      <c r="J175" s="8">
        <f t="shared" si="112"/>
        <v>0</v>
      </c>
      <c r="K175" s="8">
        <f t="shared" si="113"/>
        <v>0</v>
      </c>
      <c r="L175" s="19">
        <f t="shared" si="114"/>
        <v>0</v>
      </c>
      <c r="M175" s="19"/>
      <c r="N175" s="5"/>
    </row>
    <row r="176" spans="1:14" ht="14.25" customHeight="1" x14ac:dyDescent="0.25">
      <c r="A176" s="25"/>
      <c r="B176" s="26"/>
      <c r="C176" s="24"/>
      <c r="E176" s="26"/>
      <c r="F176" s="28"/>
      <c r="G176" s="6"/>
      <c r="H176" s="7"/>
      <c r="I176" s="14"/>
      <c r="J176" s="8"/>
      <c r="K176" s="8"/>
      <c r="L176" s="19" t="s">
        <v>19</v>
      </c>
      <c r="M176" s="19">
        <f>SUM(L160:L176)</f>
        <v>0</v>
      </c>
      <c r="N176" s="5"/>
    </row>
    <row r="177" spans="1:14" ht="14.25" customHeight="1" x14ac:dyDescent="0.25">
      <c r="A177" s="34"/>
      <c r="C177" s="24"/>
      <c r="F177" s="28"/>
      <c r="G177" s="6"/>
      <c r="H177" s="7"/>
      <c r="I177" s="14"/>
      <c r="J177" s="8"/>
      <c r="K177" s="8"/>
      <c r="L177" s="19"/>
      <c r="M177" s="19"/>
      <c r="N177" s="5"/>
    </row>
    <row r="178" spans="1:14" ht="14.25" customHeight="1" x14ac:dyDescent="0.25">
      <c r="A178" s="31"/>
      <c r="B178" s="24"/>
      <c r="C178" s="24"/>
      <c r="F178" s="28"/>
      <c r="G178" s="3"/>
      <c r="H178" s="7"/>
      <c r="I178" s="15"/>
      <c r="J178" s="8"/>
      <c r="K178" s="8"/>
      <c r="L178" s="19"/>
      <c r="M178" s="19"/>
      <c r="N178" s="5"/>
    </row>
    <row r="179" spans="1:14" ht="14.25" customHeight="1" x14ac:dyDescent="0.25">
      <c r="A179" s="31"/>
      <c r="C179" s="24" t="s">
        <v>23</v>
      </c>
      <c r="D179" s="22" t="s">
        <v>6</v>
      </c>
      <c r="E179" s="42">
        <v>43344</v>
      </c>
      <c r="F179" s="7">
        <f>93+51</f>
        <v>144</v>
      </c>
      <c r="G179" s="6"/>
      <c r="H179" s="7">
        <f t="shared" ref="H179:H193" si="115">F179+G179</f>
        <v>144</v>
      </c>
      <c r="I179" s="14"/>
      <c r="J179" s="8">
        <f t="shared" ref="J179:J193" si="116">IF(D179="Y",$D$3*I179,0)</f>
        <v>0</v>
      </c>
      <c r="K179" s="8">
        <f t="shared" ref="K179:K193" si="117">IF(H179&gt;0, 0, I179+J179)</f>
        <v>0</v>
      </c>
      <c r="L179" s="19">
        <f t="shared" ref="L179:L193" si="118">H179+K179</f>
        <v>144</v>
      </c>
      <c r="M179" s="19"/>
      <c r="N179" s="5"/>
    </row>
    <row r="180" spans="1:14" ht="14.25" customHeight="1" x14ac:dyDescent="0.25">
      <c r="A180" s="31"/>
      <c r="C180" s="24" t="s">
        <v>23</v>
      </c>
      <c r="D180" s="22" t="s">
        <v>6</v>
      </c>
      <c r="E180" s="42">
        <v>43344</v>
      </c>
      <c r="F180" s="7">
        <f>165+96.6</f>
        <v>261.60000000000002</v>
      </c>
      <c r="G180" s="4"/>
      <c r="H180" s="7">
        <f t="shared" si="115"/>
        <v>261.60000000000002</v>
      </c>
      <c r="I180" s="16"/>
      <c r="J180" s="8">
        <f t="shared" si="116"/>
        <v>0</v>
      </c>
      <c r="K180" s="8">
        <f t="shared" si="117"/>
        <v>0</v>
      </c>
      <c r="L180" s="19">
        <f t="shared" si="118"/>
        <v>261.60000000000002</v>
      </c>
      <c r="M180" s="19"/>
      <c r="N180" s="5"/>
    </row>
    <row r="181" spans="1:14" ht="14.25" customHeight="1" x14ac:dyDescent="0.25">
      <c r="A181" s="31"/>
      <c r="C181" s="24" t="s">
        <v>23</v>
      </c>
      <c r="D181" s="22" t="s">
        <v>6</v>
      </c>
      <c r="E181" s="42">
        <v>43344</v>
      </c>
      <c r="F181" s="7">
        <v>90.6</v>
      </c>
      <c r="G181" s="4"/>
      <c r="H181" s="7">
        <f t="shared" si="115"/>
        <v>90.6</v>
      </c>
      <c r="I181" s="16"/>
      <c r="J181" s="8">
        <f t="shared" si="116"/>
        <v>0</v>
      </c>
      <c r="K181" s="8">
        <f t="shared" si="117"/>
        <v>0</v>
      </c>
      <c r="L181" s="19">
        <f t="shared" si="118"/>
        <v>90.6</v>
      </c>
      <c r="M181" s="19"/>
      <c r="N181" s="5"/>
    </row>
    <row r="182" spans="1:14" ht="14.25" customHeight="1" x14ac:dyDescent="0.25">
      <c r="A182" s="31"/>
      <c r="C182" s="24" t="s">
        <v>23</v>
      </c>
      <c r="D182" s="22" t="s">
        <v>6</v>
      </c>
      <c r="E182" s="42">
        <v>43344</v>
      </c>
      <c r="F182" s="7">
        <v>96</v>
      </c>
      <c r="G182" s="4"/>
      <c r="H182" s="7">
        <f t="shared" si="115"/>
        <v>96</v>
      </c>
      <c r="I182" s="16"/>
      <c r="J182" s="8">
        <f t="shared" si="116"/>
        <v>0</v>
      </c>
      <c r="K182" s="8">
        <f t="shared" si="117"/>
        <v>0</v>
      </c>
      <c r="L182" s="19">
        <f t="shared" si="118"/>
        <v>96</v>
      </c>
      <c r="M182" s="19"/>
      <c r="N182" s="5"/>
    </row>
    <row r="183" spans="1:14" ht="14.25" customHeight="1" x14ac:dyDescent="0.25">
      <c r="A183" s="31"/>
      <c r="C183" s="24" t="s">
        <v>23</v>
      </c>
      <c r="D183" s="22" t="s">
        <v>6</v>
      </c>
      <c r="E183" s="42">
        <v>43374</v>
      </c>
      <c r="F183" s="28">
        <v>630</v>
      </c>
      <c r="G183" s="3"/>
      <c r="H183" s="7">
        <f t="shared" si="115"/>
        <v>630</v>
      </c>
      <c r="I183" s="15"/>
      <c r="J183" s="8">
        <f t="shared" si="116"/>
        <v>0</v>
      </c>
      <c r="K183" s="8">
        <f t="shared" si="117"/>
        <v>0</v>
      </c>
      <c r="L183" s="19">
        <f t="shared" si="118"/>
        <v>630</v>
      </c>
      <c r="M183" s="19"/>
      <c r="N183" s="5"/>
    </row>
    <row r="184" spans="1:14" ht="14.25" customHeight="1" x14ac:dyDescent="0.25">
      <c r="A184" s="31"/>
      <c r="C184" s="24" t="s">
        <v>23</v>
      </c>
      <c r="D184" s="22" t="s">
        <v>6</v>
      </c>
      <c r="E184" s="42">
        <v>43374</v>
      </c>
      <c r="F184" s="28">
        <v>741</v>
      </c>
      <c r="G184" s="6"/>
      <c r="H184" s="7">
        <f t="shared" si="115"/>
        <v>741</v>
      </c>
      <c r="I184" s="14"/>
      <c r="J184" s="8">
        <f t="shared" si="116"/>
        <v>0</v>
      </c>
      <c r="K184" s="8">
        <f t="shared" si="117"/>
        <v>0</v>
      </c>
      <c r="L184" s="19">
        <f t="shared" si="118"/>
        <v>741</v>
      </c>
      <c r="M184" s="19"/>
      <c r="N184" s="5"/>
    </row>
    <row r="185" spans="1:14" ht="14.25" customHeight="1" x14ac:dyDescent="0.25">
      <c r="A185" s="31"/>
      <c r="C185" s="24" t="s">
        <v>23</v>
      </c>
      <c r="D185" s="22" t="s">
        <v>6</v>
      </c>
      <c r="E185" s="42">
        <v>43374</v>
      </c>
      <c r="F185" s="28">
        <v>-90.6</v>
      </c>
      <c r="G185" s="6"/>
      <c r="H185" s="7">
        <f t="shared" si="115"/>
        <v>-90.6</v>
      </c>
      <c r="I185" s="14"/>
      <c r="J185" s="8">
        <f t="shared" si="116"/>
        <v>0</v>
      </c>
      <c r="K185" s="8">
        <f t="shared" si="117"/>
        <v>0</v>
      </c>
      <c r="L185" s="19">
        <f t="shared" si="118"/>
        <v>-90.6</v>
      </c>
      <c r="M185" s="19"/>
      <c r="N185" s="5"/>
    </row>
    <row r="186" spans="1:14" ht="14.25" customHeight="1" x14ac:dyDescent="0.25">
      <c r="A186" s="31"/>
      <c r="C186" s="24" t="s">
        <v>23</v>
      </c>
      <c r="D186" s="22" t="s">
        <v>6</v>
      </c>
      <c r="E186" s="42">
        <v>43374</v>
      </c>
      <c r="F186" s="28">
        <v>-96</v>
      </c>
      <c r="G186" s="6"/>
      <c r="H186" s="7">
        <f t="shared" si="115"/>
        <v>-96</v>
      </c>
      <c r="I186" s="14"/>
      <c r="J186" s="8">
        <f t="shared" si="116"/>
        <v>0</v>
      </c>
      <c r="K186" s="8">
        <f t="shared" si="117"/>
        <v>0</v>
      </c>
      <c r="L186" s="19">
        <f t="shared" si="118"/>
        <v>-96</v>
      </c>
      <c r="M186" s="19"/>
      <c r="N186" s="5"/>
    </row>
    <row r="187" spans="1:14" ht="14.25" customHeight="1" x14ac:dyDescent="0.25">
      <c r="A187" s="31"/>
      <c r="C187" s="24" t="s">
        <v>23</v>
      </c>
      <c r="D187" s="22" t="s">
        <v>6</v>
      </c>
      <c r="E187" s="42">
        <v>43405</v>
      </c>
      <c r="F187" s="28">
        <v>576</v>
      </c>
      <c r="G187" s="6"/>
      <c r="H187" s="7">
        <f t="shared" si="115"/>
        <v>576</v>
      </c>
      <c r="I187" s="14"/>
      <c r="J187" s="8">
        <f t="shared" si="116"/>
        <v>0</v>
      </c>
      <c r="K187" s="8">
        <f t="shared" si="117"/>
        <v>0</v>
      </c>
      <c r="L187" s="19">
        <f t="shared" si="118"/>
        <v>576</v>
      </c>
      <c r="M187" s="19"/>
      <c r="N187" s="5"/>
    </row>
    <row r="188" spans="1:14" ht="14.25" customHeight="1" x14ac:dyDescent="0.25">
      <c r="A188" s="31"/>
      <c r="C188" s="24" t="s">
        <v>23</v>
      </c>
      <c r="D188" s="22" t="s">
        <v>6</v>
      </c>
      <c r="E188" s="42">
        <v>43405</v>
      </c>
      <c r="F188" s="28">
        <v>792</v>
      </c>
      <c r="G188" s="6"/>
      <c r="H188" s="7">
        <f t="shared" si="115"/>
        <v>792</v>
      </c>
      <c r="I188" s="14"/>
      <c r="J188" s="8">
        <f t="shared" si="116"/>
        <v>0</v>
      </c>
      <c r="K188" s="8">
        <f t="shared" si="117"/>
        <v>0</v>
      </c>
      <c r="L188" s="19">
        <f t="shared" si="118"/>
        <v>792</v>
      </c>
      <c r="M188" s="19"/>
      <c r="N188" s="5"/>
    </row>
    <row r="189" spans="1:14" ht="14.25" customHeight="1" x14ac:dyDescent="0.25">
      <c r="A189" s="31"/>
      <c r="C189" s="24" t="s">
        <v>23</v>
      </c>
      <c r="D189" s="22" t="s">
        <v>6</v>
      </c>
      <c r="E189" s="42">
        <v>43435</v>
      </c>
      <c r="F189" s="28">
        <v>564</v>
      </c>
      <c r="G189" s="6"/>
      <c r="H189" s="7">
        <f t="shared" si="115"/>
        <v>564</v>
      </c>
      <c r="I189" s="14"/>
      <c r="J189" s="8">
        <f t="shared" si="116"/>
        <v>0</v>
      </c>
      <c r="K189" s="8">
        <f t="shared" si="117"/>
        <v>0</v>
      </c>
      <c r="L189" s="19">
        <f t="shared" si="118"/>
        <v>564</v>
      </c>
      <c r="M189" s="19"/>
      <c r="N189" s="5"/>
    </row>
    <row r="190" spans="1:14" ht="14.25" customHeight="1" x14ac:dyDescent="0.25">
      <c r="A190" s="31"/>
      <c r="C190" s="24" t="s">
        <v>23</v>
      </c>
      <c r="D190" s="22" t="s">
        <v>6</v>
      </c>
      <c r="E190" s="42">
        <v>43435</v>
      </c>
      <c r="F190" s="28">
        <v>397.8</v>
      </c>
      <c r="G190" s="6"/>
      <c r="H190" s="7">
        <f t="shared" si="115"/>
        <v>397.8</v>
      </c>
      <c r="I190" s="14"/>
      <c r="J190" s="8">
        <f t="shared" si="116"/>
        <v>0</v>
      </c>
      <c r="K190" s="8">
        <f t="shared" si="117"/>
        <v>0</v>
      </c>
      <c r="L190" s="19">
        <f t="shared" si="118"/>
        <v>397.8</v>
      </c>
      <c r="M190" s="19"/>
      <c r="N190" s="5"/>
    </row>
    <row r="191" spans="1:14" ht="14.25" customHeight="1" x14ac:dyDescent="0.25">
      <c r="A191" s="31"/>
      <c r="C191" s="24" t="s">
        <v>23</v>
      </c>
      <c r="D191" s="22" t="s">
        <v>6</v>
      </c>
      <c r="E191" s="31">
        <v>43466</v>
      </c>
      <c r="F191" s="28">
        <v>558</v>
      </c>
      <c r="G191" s="6"/>
      <c r="H191" s="7">
        <f t="shared" si="115"/>
        <v>558</v>
      </c>
      <c r="I191" s="14"/>
      <c r="J191" s="8">
        <f t="shared" si="116"/>
        <v>0</v>
      </c>
      <c r="K191" s="8">
        <f t="shared" si="117"/>
        <v>0</v>
      </c>
      <c r="L191" s="19">
        <f t="shared" si="118"/>
        <v>558</v>
      </c>
      <c r="M191" s="19"/>
      <c r="N191" s="5"/>
    </row>
    <row r="192" spans="1:14" ht="14.25" customHeight="1" x14ac:dyDescent="0.25">
      <c r="A192" s="31"/>
      <c r="C192" s="24" t="s">
        <v>23</v>
      </c>
      <c r="D192" s="22" t="s">
        <v>6</v>
      </c>
      <c r="E192" s="31">
        <v>43466</v>
      </c>
      <c r="F192" s="28">
        <v>771</v>
      </c>
      <c r="G192" s="6"/>
      <c r="H192" s="7">
        <f t="shared" si="115"/>
        <v>771</v>
      </c>
      <c r="I192" s="14"/>
      <c r="J192" s="8">
        <f t="shared" si="116"/>
        <v>0</v>
      </c>
      <c r="K192" s="8">
        <f t="shared" si="117"/>
        <v>0</v>
      </c>
      <c r="L192" s="19">
        <f t="shared" si="118"/>
        <v>771</v>
      </c>
      <c r="M192" s="19"/>
      <c r="N192" s="5"/>
    </row>
    <row r="193" spans="1:14" ht="14.25" customHeight="1" x14ac:dyDescent="0.25">
      <c r="A193" s="31"/>
      <c r="C193" s="24" t="s">
        <v>23</v>
      </c>
      <c r="D193" s="22" t="s">
        <v>6</v>
      </c>
      <c r="E193" s="31">
        <v>43466</v>
      </c>
      <c r="F193" s="28">
        <v>375.12</v>
      </c>
      <c r="G193" s="6"/>
      <c r="H193" s="7">
        <f t="shared" si="115"/>
        <v>375.12</v>
      </c>
      <c r="I193" s="14"/>
      <c r="J193" s="8">
        <f t="shared" si="116"/>
        <v>0</v>
      </c>
      <c r="K193" s="8">
        <f t="shared" si="117"/>
        <v>0</v>
      </c>
      <c r="L193" s="19">
        <f t="shared" si="118"/>
        <v>375.12</v>
      </c>
      <c r="N193" s="5"/>
    </row>
    <row r="194" spans="1:14" ht="14.25" customHeight="1" x14ac:dyDescent="0.25">
      <c r="A194" s="31"/>
      <c r="C194" s="24" t="s">
        <v>23</v>
      </c>
      <c r="D194" s="22" t="s">
        <v>6</v>
      </c>
      <c r="E194" s="31">
        <v>43497</v>
      </c>
      <c r="F194" s="28">
        <v>609</v>
      </c>
      <c r="G194" s="6"/>
      <c r="H194" s="7">
        <f t="shared" ref="H194:H199" si="119">F194+G194</f>
        <v>609</v>
      </c>
      <c r="I194" s="14"/>
      <c r="J194" s="8">
        <f t="shared" ref="J194" si="120">IF(D194="Y",$D$3*I194,0)</f>
        <v>0</v>
      </c>
      <c r="K194" s="8">
        <f t="shared" ref="K194" si="121">IF(H194&gt;0, 0, I194+J194)</f>
        <v>0</v>
      </c>
      <c r="L194" s="19">
        <f t="shared" ref="L194" si="122">H194+K194</f>
        <v>609</v>
      </c>
      <c r="N194" s="5"/>
    </row>
    <row r="195" spans="1:14" ht="14.25" customHeight="1" x14ac:dyDescent="0.25">
      <c r="A195" s="31"/>
      <c r="C195" s="24" t="s">
        <v>23</v>
      </c>
      <c r="D195" s="22" t="s">
        <v>6</v>
      </c>
      <c r="E195" s="31">
        <v>43497</v>
      </c>
      <c r="F195" s="28">
        <v>666</v>
      </c>
      <c r="G195" s="6"/>
      <c r="H195" s="7">
        <f t="shared" si="119"/>
        <v>666</v>
      </c>
      <c r="I195" s="14"/>
      <c r="J195" s="8">
        <f t="shared" ref="J195:J197" si="123">IF(D195="Y",$D$3*I195,0)</f>
        <v>0</v>
      </c>
      <c r="K195" s="8">
        <f t="shared" ref="K195:K197" si="124">IF(H195&gt;0, 0, I195+J195)</f>
        <v>0</v>
      </c>
      <c r="L195" s="19">
        <f t="shared" ref="L195:L197" si="125">H195+K195</f>
        <v>666</v>
      </c>
      <c r="N195" s="5"/>
    </row>
    <row r="196" spans="1:14" ht="14.25" customHeight="1" x14ac:dyDescent="0.25">
      <c r="A196" s="31"/>
      <c r="C196" s="24" t="s">
        <v>23</v>
      </c>
      <c r="D196" s="22" t="s">
        <v>6</v>
      </c>
      <c r="E196" s="31">
        <v>43497</v>
      </c>
      <c r="F196" s="28">
        <v>528.6</v>
      </c>
      <c r="G196" s="6"/>
      <c r="H196" s="7">
        <f t="shared" si="119"/>
        <v>528.6</v>
      </c>
      <c r="I196" s="14"/>
      <c r="J196" s="8">
        <f t="shared" si="123"/>
        <v>0</v>
      </c>
      <c r="K196" s="8">
        <f t="shared" si="124"/>
        <v>0</v>
      </c>
      <c r="L196" s="19">
        <f t="shared" si="125"/>
        <v>528.6</v>
      </c>
      <c r="N196" s="5"/>
    </row>
    <row r="197" spans="1:14" ht="14.25" customHeight="1" x14ac:dyDescent="0.25">
      <c r="A197" s="31"/>
      <c r="C197" s="24" t="s">
        <v>23</v>
      </c>
      <c r="D197" s="22" t="s">
        <v>6</v>
      </c>
      <c r="E197" s="31">
        <v>43525</v>
      </c>
      <c r="F197" s="28">
        <v>380.04</v>
      </c>
      <c r="G197" s="6"/>
      <c r="H197" s="7">
        <f t="shared" si="119"/>
        <v>380.04</v>
      </c>
      <c r="I197" s="14"/>
      <c r="J197" s="8">
        <f t="shared" si="123"/>
        <v>0</v>
      </c>
      <c r="K197" s="8">
        <f t="shared" si="124"/>
        <v>0</v>
      </c>
      <c r="L197" s="19">
        <f t="shared" si="125"/>
        <v>380.04</v>
      </c>
      <c r="N197" s="5"/>
    </row>
    <row r="198" spans="1:14" ht="14.25" customHeight="1" x14ac:dyDescent="0.25">
      <c r="A198" s="26"/>
      <c r="C198" s="24" t="s">
        <v>23</v>
      </c>
      <c r="D198" s="22" t="s">
        <v>6</v>
      </c>
      <c r="E198" s="31">
        <v>43525</v>
      </c>
      <c r="F198" s="28">
        <v>444</v>
      </c>
      <c r="G198" s="6"/>
      <c r="H198" s="7">
        <f t="shared" si="119"/>
        <v>444</v>
      </c>
      <c r="I198" s="14"/>
      <c r="J198" s="8">
        <f t="shared" ref="J198:J199" si="126">IF(D198="Y",$D$3*I198,0)</f>
        <v>0</v>
      </c>
      <c r="K198" s="8">
        <f t="shared" ref="K198:K199" si="127">IF(H198&gt;0, 0, I198+J198)</f>
        <v>0</v>
      </c>
      <c r="L198" s="19">
        <f t="shared" ref="L198:L199" si="128">H198+K198</f>
        <v>444</v>
      </c>
      <c r="N198" s="5"/>
    </row>
    <row r="199" spans="1:14" ht="14.25" customHeight="1" x14ac:dyDescent="0.25">
      <c r="A199" s="26"/>
      <c r="C199" s="24" t="s">
        <v>23</v>
      </c>
      <c r="D199" s="22" t="s">
        <v>6</v>
      </c>
      <c r="E199" s="31">
        <v>43525</v>
      </c>
      <c r="F199" s="28">
        <v>258</v>
      </c>
      <c r="G199" s="6"/>
      <c r="H199" s="7">
        <f t="shared" si="119"/>
        <v>258</v>
      </c>
      <c r="I199" s="14"/>
      <c r="J199" s="8">
        <f t="shared" si="126"/>
        <v>0</v>
      </c>
      <c r="K199" s="8">
        <f t="shared" si="127"/>
        <v>0</v>
      </c>
      <c r="L199" s="19">
        <f t="shared" si="128"/>
        <v>258</v>
      </c>
      <c r="N199" s="5"/>
    </row>
    <row r="200" spans="1:14" ht="14.25" customHeight="1" x14ac:dyDescent="0.25">
      <c r="A200" s="45"/>
      <c r="C200" s="24" t="s">
        <v>23</v>
      </c>
      <c r="D200" s="22" t="s">
        <v>6</v>
      </c>
      <c r="E200" s="27">
        <v>43556</v>
      </c>
      <c r="F200" s="28">
        <v>182.04</v>
      </c>
      <c r="G200" s="6"/>
      <c r="H200" s="7">
        <f t="shared" ref="H200:H236" si="129">F200+G200</f>
        <v>182.04</v>
      </c>
      <c r="I200" s="14"/>
      <c r="J200" s="8">
        <f t="shared" ref="J200:J236" si="130">IF(D200="Y",$D$3*I200,0)</f>
        <v>0</v>
      </c>
      <c r="K200" s="8">
        <f t="shared" ref="K200:K236" si="131">IF(H200&gt;0, 0, I200+J200)</f>
        <v>0</v>
      </c>
      <c r="L200" s="19">
        <f t="shared" ref="L200:L236" si="132">H200+K200</f>
        <v>182.04</v>
      </c>
      <c r="N200" s="5"/>
    </row>
    <row r="201" spans="1:14" ht="14.25" customHeight="1" x14ac:dyDescent="0.25">
      <c r="A201" s="45"/>
      <c r="C201" s="24" t="s">
        <v>23</v>
      </c>
      <c r="D201" s="22" t="s">
        <v>6</v>
      </c>
      <c r="E201" s="27">
        <v>43556</v>
      </c>
      <c r="F201" s="28">
        <v>564</v>
      </c>
      <c r="G201" s="6"/>
      <c r="H201" s="7">
        <f t="shared" si="129"/>
        <v>564</v>
      </c>
      <c r="I201" s="14"/>
      <c r="J201" s="8">
        <f t="shared" si="130"/>
        <v>0</v>
      </c>
      <c r="K201" s="8">
        <f t="shared" si="131"/>
        <v>0</v>
      </c>
      <c r="L201" s="19">
        <f t="shared" si="132"/>
        <v>564</v>
      </c>
      <c r="N201" s="5"/>
    </row>
    <row r="202" spans="1:14" ht="14.25" customHeight="1" x14ac:dyDescent="0.25">
      <c r="A202" s="45"/>
      <c r="C202" s="24" t="s">
        <v>23</v>
      </c>
      <c r="D202" s="22" t="s">
        <v>6</v>
      </c>
      <c r="E202" s="27">
        <v>43556</v>
      </c>
      <c r="F202" s="28">
        <v>278</v>
      </c>
      <c r="G202" s="6"/>
      <c r="H202" s="7">
        <f t="shared" si="129"/>
        <v>278</v>
      </c>
      <c r="I202" s="14"/>
      <c r="J202" s="8">
        <f t="shared" si="130"/>
        <v>0</v>
      </c>
      <c r="K202" s="8">
        <f t="shared" si="131"/>
        <v>0</v>
      </c>
      <c r="L202" s="19">
        <f t="shared" si="132"/>
        <v>278</v>
      </c>
      <c r="N202" s="5"/>
    </row>
    <row r="203" spans="1:14" ht="14.25" customHeight="1" x14ac:dyDescent="0.25">
      <c r="A203" s="45"/>
      <c r="C203" s="24" t="s">
        <v>23</v>
      </c>
      <c r="D203" s="22" t="s">
        <v>6</v>
      </c>
      <c r="E203" s="27">
        <v>43586</v>
      </c>
      <c r="F203" s="28">
        <v>666</v>
      </c>
      <c r="G203" s="6"/>
      <c r="H203" s="7">
        <f t="shared" si="129"/>
        <v>666</v>
      </c>
      <c r="I203" s="14"/>
      <c r="J203" s="8">
        <f t="shared" si="130"/>
        <v>0</v>
      </c>
      <c r="K203" s="8">
        <f t="shared" si="131"/>
        <v>0</v>
      </c>
      <c r="L203" s="19">
        <f t="shared" si="132"/>
        <v>666</v>
      </c>
      <c r="N203" s="5"/>
    </row>
    <row r="204" spans="1:14" ht="14.25" customHeight="1" x14ac:dyDescent="0.25">
      <c r="A204" s="45"/>
      <c r="C204" s="24" t="s">
        <v>23</v>
      </c>
      <c r="D204" s="22" t="s">
        <v>6</v>
      </c>
      <c r="E204" s="27">
        <v>43586</v>
      </c>
      <c r="F204" s="28">
        <v>120</v>
      </c>
      <c r="G204" s="6"/>
      <c r="H204" s="7">
        <f t="shared" si="129"/>
        <v>120</v>
      </c>
      <c r="I204" s="14"/>
      <c r="J204" s="8">
        <f t="shared" si="130"/>
        <v>0</v>
      </c>
      <c r="K204" s="8">
        <f t="shared" si="131"/>
        <v>0</v>
      </c>
      <c r="L204" s="19">
        <f t="shared" si="132"/>
        <v>120</v>
      </c>
      <c r="N204" s="5"/>
    </row>
    <row r="205" spans="1:14" ht="14.25" customHeight="1" x14ac:dyDescent="0.25">
      <c r="A205" s="45"/>
      <c r="C205" s="24" t="s">
        <v>23</v>
      </c>
      <c r="D205" s="22" t="s">
        <v>6</v>
      </c>
      <c r="E205" s="27">
        <v>43586</v>
      </c>
      <c r="F205" s="28">
        <v>1495</v>
      </c>
      <c r="G205" s="6"/>
      <c r="H205" s="7">
        <f t="shared" si="129"/>
        <v>1495</v>
      </c>
      <c r="I205" s="14"/>
      <c r="J205" s="8">
        <f t="shared" si="130"/>
        <v>0</v>
      </c>
      <c r="K205" s="8">
        <f t="shared" si="131"/>
        <v>0</v>
      </c>
      <c r="L205" s="19">
        <f t="shared" si="132"/>
        <v>1495</v>
      </c>
      <c r="N205" s="5"/>
    </row>
    <row r="206" spans="1:14" ht="14.25" customHeight="1" x14ac:dyDescent="0.25">
      <c r="A206" s="45"/>
      <c r="C206" s="24" t="s">
        <v>23</v>
      </c>
      <c r="D206" s="22" t="s">
        <v>6</v>
      </c>
      <c r="E206" s="27">
        <v>43617</v>
      </c>
      <c r="F206" s="28">
        <v>282</v>
      </c>
      <c r="G206" s="6"/>
      <c r="H206" s="7">
        <f t="shared" si="129"/>
        <v>282</v>
      </c>
      <c r="I206" s="14"/>
      <c r="J206" s="8">
        <f t="shared" si="130"/>
        <v>0</v>
      </c>
      <c r="K206" s="8">
        <f t="shared" si="131"/>
        <v>0</v>
      </c>
      <c r="L206" s="19">
        <f t="shared" si="132"/>
        <v>282</v>
      </c>
      <c r="N206" s="5"/>
    </row>
    <row r="207" spans="1:14" ht="14.25" customHeight="1" x14ac:dyDescent="0.25">
      <c r="A207" s="45"/>
      <c r="C207" s="24" t="s">
        <v>23</v>
      </c>
      <c r="D207" s="22" t="s">
        <v>6</v>
      </c>
      <c r="E207" s="27">
        <v>43617</v>
      </c>
      <c r="F207" s="28">
        <v>1508</v>
      </c>
      <c r="G207" s="6"/>
      <c r="H207" s="7">
        <f t="shared" si="129"/>
        <v>1508</v>
      </c>
      <c r="I207" s="14"/>
      <c r="J207" s="8">
        <f t="shared" si="130"/>
        <v>0</v>
      </c>
      <c r="K207" s="8">
        <f t="shared" si="131"/>
        <v>0</v>
      </c>
      <c r="L207" s="19">
        <f t="shared" si="132"/>
        <v>1508</v>
      </c>
      <c r="N207" s="5"/>
    </row>
    <row r="208" spans="1:14" ht="14.25" customHeight="1" x14ac:dyDescent="0.25">
      <c r="A208" s="45"/>
      <c r="C208" s="24" t="s">
        <v>23</v>
      </c>
      <c r="D208" s="22" t="s">
        <v>6</v>
      </c>
      <c r="E208" s="27">
        <v>43617</v>
      </c>
      <c r="F208" s="28">
        <v>804</v>
      </c>
      <c r="G208" s="6"/>
      <c r="H208" s="7">
        <f t="shared" si="129"/>
        <v>804</v>
      </c>
      <c r="I208" s="14"/>
      <c r="J208" s="8">
        <f t="shared" si="130"/>
        <v>0</v>
      </c>
      <c r="K208" s="8">
        <f t="shared" si="131"/>
        <v>0</v>
      </c>
      <c r="L208" s="19">
        <f t="shared" si="132"/>
        <v>804</v>
      </c>
      <c r="N208" s="5"/>
    </row>
    <row r="209" spans="1:14" ht="14.25" customHeight="1" x14ac:dyDescent="0.25">
      <c r="A209" s="45"/>
      <c r="C209" s="24" t="s">
        <v>23</v>
      </c>
      <c r="D209" s="22" t="s">
        <v>6</v>
      </c>
      <c r="E209" s="46">
        <v>43665</v>
      </c>
      <c r="F209" s="28">
        <v>741</v>
      </c>
      <c r="G209" s="6"/>
      <c r="H209" s="7">
        <f t="shared" ref="H209:H214" si="133">F209+G209</f>
        <v>741</v>
      </c>
      <c r="I209" s="14"/>
      <c r="J209" s="8">
        <f t="shared" ref="J209:J214" si="134">IF(D209="Y",$D$3*I209,0)</f>
        <v>0</v>
      </c>
      <c r="K209" s="8">
        <f t="shared" ref="K209:K214" si="135">IF(H209&gt;0, 0, I209+J209)</f>
        <v>0</v>
      </c>
      <c r="L209" s="19">
        <f t="shared" ref="L209:L214" si="136">H209+K209</f>
        <v>741</v>
      </c>
      <c r="N209" s="5"/>
    </row>
    <row r="210" spans="1:14" ht="14.25" customHeight="1" x14ac:dyDescent="0.25">
      <c r="A210" s="45"/>
      <c r="C210" s="24" t="s">
        <v>23</v>
      </c>
      <c r="D210" s="22" t="s">
        <v>6</v>
      </c>
      <c r="E210" s="46">
        <v>43665</v>
      </c>
      <c r="F210" s="28">
        <v>792</v>
      </c>
      <c r="G210" s="6"/>
      <c r="H210" s="7">
        <f t="shared" si="133"/>
        <v>792</v>
      </c>
      <c r="I210" s="14"/>
      <c r="J210" s="8">
        <f t="shared" si="134"/>
        <v>0</v>
      </c>
      <c r="K210" s="8">
        <f t="shared" si="135"/>
        <v>0</v>
      </c>
      <c r="L210" s="19">
        <f t="shared" si="136"/>
        <v>792</v>
      </c>
      <c r="N210" s="5"/>
    </row>
    <row r="211" spans="1:14" ht="14.25" customHeight="1" x14ac:dyDescent="0.25">
      <c r="A211" s="45"/>
      <c r="C211" s="24" t="s">
        <v>23</v>
      </c>
      <c r="D211" s="22" t="s">
        <v>6</v>
      </c>
      <c r="E211" s="27">
        <v>43678</v>
      </c>
      <c r="F211" s="28">
        <v>71.5</v>
      </c>
      <c r="G211" s="6"/>
      <c r="H211" s="7">
        <f t="shared" si="133"/>
        <v>71.5</v>
      </c>
      <c r="I211" s="14"/>
      <c r="J211" s="8">
        <f t="shared" si="134"/>
        <v>0</v>
      </c>
      <c r="K211" s="8">
        <f t="shared" si="135"/>
        <v>0</v>
      </c>
      <c r="L211" s="19">
        <f t="shared" si="136"/>
        <v>71.5</v>
      </c>
      <c r="N211" s="5"/>
    </row>
    <row r="212" spans="1:14" ht="14.25" customHeight="1" x14ac:dyDescent="0.25">
      <c r="A212" s="45"/>
      <c r="C212" s="24" t="s">
        <v>23</v>
      </c>
      <c r="D212" s="22" t="s">
        <v>6</v>
      </c>
      <c r="E212" s="27">
        <v>43678</v>
      </c>
      <c r="F212" s="28">
        <v>597.6</v>
      </c>
      <c r="G212" s="6"/>
      <c r="H212" s="7">
        <f t="shared" si="133"/>
        <v>597.6</v>
      </c>
      <c r="I212" s="14"/>
      <c r="J212" s="8">
        <f t="shared" si="134"/>
        <v>0</v>
      </c>
      <c r="K212" s="8">
        <f t="shared" si="135"/>
        <v>0</v>
      </c>
      <c r="L212" s="19">
        <f t="shared" si="136"/>
        <v>597.6</v>
      </c>
      <c r="N212" s="5"/>
    </row>
    <row r="213" spans="1:14" ht="14.25" customHeight="1" x14ac:dyDescent="0.25">
      <c r="A213" s="45"/>
      <c r="C213" s="24" t="s">
        <v>23</v>
      </c>
      <c r="D213" s="22" t="s">
        <v>6</v>
      </c>
      <c r="E213" s="27">
        <v>43709</v>
      </c>
      <c r="F213" s="28">
        <v>299</v>
      </c>
      <c r="G213" s="6"/>
      <c r="H213" s="7">
        <f t="shared" si="133"/>
        <v>299</v>
      </c>
      <c r="I213" s="14"/>
      <c r="J213" s="8">
        <f t="shared" si="134"/>
        <v>0</v>
      </c>
      <c r="K213" s="8">
        <f t="shared" si="135"/>
        <v>0</v>
      </c>
      <c r="L213" s="19">
        <f t="shared" si="136"/>
        <v>299</v>
      </c>
      <c r="N213" s="5"/>
    </row>
    <row r="214" spans="1:14" ht="14.25" customHeight="1" x14ac:dyDescent="0.25">
      <c r="A214" s="45"/>
      <c r="C214" s="24" t="s">
        <v>23</v>
      </c>
      <c r="D214" s="22" t="s">
        <v>6</v>
      </c>
      <c r="E214" s="27">
        <v>43709</v>
      </c>
      <c r="F214" s="28">
        <v>461.5</v>
      </c>
      <c r="G214" s="6"/>
      <c r="H214" s="7">
        <f t="shared" si="133"/>
        <v>461.5</v>
      </c>
      <c r="I214" s="14"/>
      <c r="J214" s="8">
        <f t="shared" si="134"/>
        <v>0</v>
      </c>
      <c r="K214" s="8">
        <f t="shared" si="135"/>
        <v>0</v>
      </c>
      <c r="L214" s="19">
        <f t="shared" si="136"/>
        <v>461.5</v>
      </c>
      <c r="N214" s="5"/>
    </row>
    <row r="215" spans="1:14" ht="14.25" customHeight="1" x14ac:dyDescent="0.25">
      <c r="A215" s="45"/>
      <c r="C215" s="24" t="s">
        <v>23</v>
      </c>
      <c r="D215" s="22" t="s">
        <v>6</v>
      </c>
      <c r="E215" s="27">
        <v>43709</v>
      </c>
      <c r="F215" s="28">
        <v>246</v>
      </c>
      <c r="G215" s="6"/>
      <c r="H215" s="7">
        <f t="shared" ref="H215:H229" si="137">F215+G215</f>
        <v>246</v>
      </c>
      <c r="I215" s="14"/>
      <c r="J215" s="8">
        <f t="shared" ref="J215:J229" si="138">IF(D215="Y",$D$3*I215,0)</f>
        <v>0</v>
      </c>
      <c r="K215" s="8">
        <f t="shared" ref="K215:K229" si="139">IF(H215&gt;0, 0, I215+J215)</f>
        <v>0</v>
      </c>
      <c r="L215" s="19">
        <f t="shared" ref="L215:L229" si="140">H215+K215</f>
        <v>246</v>
      </c>
      <c r="N215" s="5"/>
    </row>
    <row r="216" spans="1:14" ht="14.25" customHeight="1" x14ac:dyDescent="0.25">
      <c r="A216" s="45"/>
      <c r="C216" s="24" t="s">
        <v>23</v>
      </c>
      <c r="D216" s="22" t="s">
        <v>6</v>
      </c>
      <c r="E216" s="27">
        <v>43739</v>
      </c>
      <c r="F216" s="28">
        <v>806</v>
      </c>
      <c r="G216" s="6"/>
      <c r="H216" s="7">
        <f t="shared" si="137"/>
        <v>806</v>
      </c>
      <c r="I216" s="14"/>
      <c r="J216" s="8">
        <f t="shared" si="138"/>
        <v>0</v>
      </c>
      <c r="K216" s="8">
        <f t="shared" si="139"/>
        <v>0</v>
      </c>
      <c r="L216" s="19">
        <f t="shared" si="140"/>
        <v>806</v>
      </c>
      <c r="N216" s="5"/>
    </row>
    <row r="217" spans="1:14" ht="14.25" customHeight="1" x14ac:dyDescent="0.25">
      <c r="A217" s="45"/>
      <c r="C217" s="24" t="s">
        <v>23</v>
      </c>
      <c r="D217" s="22" t="s">
        <v>6</v>
      </c>
      <c r="E217" s="27">
        <v>43739</v>
      </c>
      <c r="F217" s="28">
        <v>852</v>
      </c>
      <c r="G217" s="6"/>
      <c r="H217" s="7">
        <f t="shared" si="137"/>
        <v>852</v>
      </c>
      <c r="I217" s="14"/>
      <c r="J217" s="8">
        <f t="shared" si="138"/>
        <v>0</v>
      </c>
      <c r="K217" s="8">
        <f t="shared" si="139"/>
        <v>0</v>
      </c>
      <c r="L217" s="19">
        <f t="shared" si="140"/>
        <v>852</v>
      </c>
      <c r="N217" s="5"/>
    </row>
    <row r="218" spans="1:14" ht="14.25" customHeight="1" x14ac:dyDescent="0.25">
      <c r="A218" s="45"/>
      <c r="C218" s="24" t="s">
        <v>23</v>
      </c>
      <c r="D218" s="22" t="s">
        <v>6</v>
      </c>
      <c r="E218" s="27">
        <v>43770</v>
      </c>
      <c r="F218" s="28">
        <v>552.5</v>
      </c>
      <c r="G218" s="6"/>
      <c r="H218" s="7">
        <f t="shared" si="137"/>
        <v>552.5</v>
      </c>
      <c r="I218" s="14"/>
      <c r="J218" s="8">
        <f t="shared" si="138"/>
        <v>0</v>
      </c>
      <c r="K218" s="8">
        <f t="shared" si="139"/>
        <v>0</v>
      </c>
      <c r="L218" s="19">
        <f t="shared" si="140"/>
        <v>552.5</v>
      </c>
      <c r="N218" s="5"/>
    </row>
    <row r="219" spans="1:14" ht="14.25" customHeight="1" x14ac:dyDescent="0.25">
      <c r="A219" s="45"/>
      <c r="C219" s="24" t="s">
        <v>23</v>
      </c>
      <c r="D219" s="22" t="s">
        <v>6</v>
      </c>
      <c r="E219" s="27">
        <v>43770</v>
      </c>
      <c r="F219" s="28">
        <v>633</v>
      </c>
      <c r="G219" s="6"/>
      <c r="H219" s="7">
        <f t="shared" si="137"/>
        <v>633</v>
      </c>
      <c r="I219" s="14"/>
      <c r="J219" s="8">
        <f t="shared" si="138"/>
        <v>0</v>
      </c>
      <c r="K219" s="8">
        <f t="shared" si="139"/>
        <v>0</v>
      </c>
      <c r="L219" s="19">
        <f t="shared" si="140"/>
        <v>633</v>
      </c>
      <c r="N219" s="5"/>
    </row>
    <row r="220" spans="1:14" ht="14.25" customHeight="1" x14ac:dyDescent="0.25">
      <c r="A220" s="45"/>
      <c r="C220" s="24" t="s">
        <v>23</v>
      </c>
      <c r="D220" s="22" t="s">
        <v>6</v>
      </c>
      <c r="E220" s="27">
        <v>43800</v>
      </c>
      <c r="F220" s="28">
        <v>483</v>
      </c>
      <c r="G220" s="6"/>
      <c r="H220" s="7">
        <f t="shared" si="137"/>
        <v>483</v>
      </c>
      <c r="I220" s="14"/>
      <c r="J220" s="8">
        <f t="shared" si="138"/>
        <v>0</v>
      </c>
      <c r="K220" s="8">
        <f t="shared" si="139"/>
        <v>0</v>
      </c>
      <c r="L220" s="19">
        <f t="shared" si="140"/>
        <v>483</v>
      </c>
      <c r="N220" s="5"/>
    </row>
    <row r="221" spans="1:14" ht="14.25" customHeight="1" x14ac:dyDescent="0.25">
      <c r="A221" s="45"/>
      <c r="C221" s="24" t="s">
        <v>23</v>
      </c>
      <c r="D221" s="22" t="s">
        <v>6</v>
      </c>
      <c r="E221" s="27">
        <v>43800</v>
      </c>
      <c r="F221" s="28">
        <v>336</v>
      </c>
      <c r="G221" s="6"/>
      <c r="H221" s="7">
        <f t="shared" si="137"/>
        <v>336</v>
      </c>
      <c r="I221" s="14"/>
      <c r="J221" s="8">
        <f t="shared" si="138"/>
        <v>0</v>
      </c>
      <c r="K221" s="8">
        <f t="shared" si="139"/>
        <v>0</v>
      </c>
      <c r="L221" s="19">
        <f t="shared" si="140"/>
        <v>336</v>
      </c>
      <c r="N221" s="5"/>
    </row>
    <row r="222" spans="1:14" ht="14.25" customHeight="1" x14ac:dyDescent="0.25">
      <c r="A222" s="26"/>
      <c r="C222" s="24" t="s">
        <v>23</v>
      </c>
      <c r="D222" s="22" t="s">
        <v>6</v>
      </c>
      <c r="E222" s="27">
        <v>43831</v>
      </c>
      <c r="F222" s="28">
        <v>672</v>
      </c>
      <c r="G222" s="6"/>
      <c r="H222" s="7">
        <f t="shared" si="137"/>
        <v>672</v>
      </c>
      <c r="I222" s="14"/>
      <c r="J222" s="8">
        <f t="shared" si="138"/>
        <v>0</v>
      </c>
      <c r="K222" s="8">
        <f t="shared" si="139"/>
        <v>0</v>
      </c>
      <c r="L222" s="19">
        <f t="shared" si="140"/>
        <v>672</v>
      </c>
      <c r="N222" s="5"/>
    </row>
    <row r="223" spans="1:14" ht="14.25" customHeight="1" x14ac:dyDescent="0.25">
      <c r="A223" s="26"/>
      <c r="C223" s="24" t="s">
        <v>23</v>
      </c>
      <c r="D223" s="22" t="s">
        <v>6</v>
      </c>
      <c r="E223" s="27">
        <v>43831</v>
      </c>
      <c r="F223" s="28">
        <v>741</v>
      </c>
      <c r="G223" s="6"/>
      <c r="H223" s="7">
        <f t="shared" ref="H223:H228" si="141">F223+G223</f>
        <v>741</v>
      </c>
      <c r="I223" s="14"/>
      <c r="J223" s="8">
        <f t="shared" ref="J223:J228" si="142">IF(D223="Y",$D$3*I223,0)</f>
        <v>0</v>
      </c>
      <c r="K223" s="8">
        <f t="shared" ref="K223:K228" si="143">IF(H223&gt;0, 0, I223+J223)</f>
        <v>0</v>
      </c>
      <c r="L223" s="19">
        <f t="shared" ref="L223:L228" si="144">H223+K223</f>
        <v>741</v>
      </c>
      <c r="N223" s="5"/>
    </row>
    <row r="224" spans="1:14" ht="14.25" customHeight="1" x14ac:dyDescent="0.25">
      <c r="A224" s="26"/>
      <c r="C224" s="24" t="s">
        <v>23</v>
      </c>
      <c r="D224" s="22" t="s">
        <v>6</v>
      </c>
      <c r="E224" s="27">
        <v>43862</v>
      </c>
      <c r="F224" s="28">
        <v>581</v>
      </c>
      <c r="G224" s="6"/>
      <c r="H224" s="7">
        <f t="shared" si="141"/>
        <v>581</v>
      </c>
      <c r="I224" s="14"/>
      <c r="J224" s="8">
        <f t="shared" si="142"/>
        <v>0</v>
      </c>
      <c r="K224" s="8">
        <f t="shared" si="143"/>
        <v>0</v>
      </c>
      <c r="L224" s="19">
        <f t="shared" si="144"/>
        <v>581</v>
      </c>
      <c r="N224" s="5"/>
    </row>
    <row r="225" spans="1:14" ht="14.25" customHeight="1" x14ac:dyDescent="0.25">
      <c r="A225" s="26"/>
      <c r="C225" s="24" t="s">
        <v>23</v>
      </c>
      <c r="D225" s="22" t="s">
        <v>6</v>
      </c>
      <c r="E225" s="27">
        <v>43862</v>
      </c>
      <c r="F225" s="28">
        <v>768</v>
      </c>
      <c r="G225" s="6"/>
      <c r="H225" s="7">
        <f t="shared" si="141"/>
        <v>768</v>
      </c>
      <c r="I225" s="14"/>
      <c r="J225" s="8">
        <f t="shared" si="142"/>
        <v>0</v>
      </c>
      <c r="K225" s="8">
        <f t="shared" si="143"/>
        <v>0</v>
      </c>
      <c r="L225" s="19">
        <f t="shared" si="144"/>
        <v>768</v>
      </c>
      <c r="N225" s="5"/>
    </row>
    <row r="226" spans="1:14" ht="14.25" customHeight="1" x14ac:dyDescent="0.25">
      <c r="A226" s="26"/>
      <c r="C226" s="24" t="s">
        <v>23</v>
      </c>
      <c r="D226" s="22" t="s">
        <v>6</v>
      </c>
      <c r="E226" s="27">
        <v>43891</v>
      </c>
      <c r="F226" s="28">
        <v>717.5</v>
      </c>
      <c r="G226" s="6"/>
      <c r="H226" s="7">
        <f t="shared" si="141"/>
        <v>717.5</v>
      </c>
      <c r="I226" s="14"/>
      <c r="J226" s="8">
        <f t="shared" si="142"/>
        <v>0</v>
      </c>
      <c r="K226" s="8">
        <f t="shared" si="143"/>
        <v>0</v>
      </c>
      <c r="L226" s="19">
        <f t="shared" si="144"/>
        <v>717.5</v>
      </c>
      <c r="N226" s="5"/>
    </row>
    <row r="227" spans="1:14" ht="14.25" customHeight="1" x14ac:dyDescent="0.25">
      <c r="A227" s="26"/>
      <c r="C227" s="24" t="s">
        <v>23</v>
      </c>
      <c r="D227" s="22" t="s">
        <v>6</v>
      </c>
      <c r="E227" s="27">
        <v>43891</v>
      </c>
      <c r="F227" s="28">
        <v>654</v>
      </c>
      <c r="G227" s="6"/>
      <c r="H227" s="7">
        <f t="shared" si="141"/>
        <v>654</v>
      </c>
      <c r="I227" s="14"/>
      <c r="J227" s="8">
        <f t="shared" si="142"/>
        <v>0</v>
      </c>
      <c r="K227" s="8">
        <f t="shared" si="143"/>
        <v>0</v>
      </c>
      <c r="L227" s="19">
        <f t="shared" si="144"/>
        <v>654</v>
      </c>
      <c r="N227" s="5"/>
    </row>
    <row r="228" spans="1:14" ht="14.25" customHeight="1" x14ac:dyDescent="0.25">
      <c r="A228" s="26"/>
      <c r="C228" s="24" t="s">
        <v>23</v>
      </c>
      <c r="D228" s="22" t="s">
        <v>6</v>
      </c>
      <c r="E228" s="26"/>
      <c r="F228" s="28"/>
      <c r="G228" s="6"/>
      <c r="H228" s="7">
        <f t="shared" si="141"/>
        <v>0</v>
      </c>
      <c r="I228" s="14"/>
      <c r="J228" s="8">
        <f t="shared" si="142"/>
        <v>0</v>
      </c>
      <c r="K228" s="8">
        <f t="shared" si="143"/>
        <v>0</v>
      </c>
      <c r="L228" s="19">
        <f t="shared" si="144"/>
        <v>0</v>
      </c>
      <c r="N228" s="5"/>
    </row>
    <row r="229" spans="1:14" ht="14.25" customHeight="1" x14ac:dyDescent="0.25">
      <c r="A229" s="26"/>
      <c r="C229" s="24" t="s">
        <v>23</v>
      </c>
      <c r="D229" s="22" t="s">
        <v>6</v>
      </c>
      <c r="E229" s="26"/>
      <c r="F229" s="28"/>
      <c r="G229" s="6"/>
      <c r="H229" s="7">
        <f t="shared" si="137"/>
        <v>0</v>
      </c>
      <c r="I229" s="14"/>
      <c r="J229" s="8">
        <f t="shared" si="138"/>
        <v>0</v>
      </c>
      <c r="K229" s="8">
        <f t="shared" si="139"/>
        <v>0</v>
      </c>
      <c r="L229" s="19">
        <f t="shared" si="140"/>
        <v>0</v>
      </c>
      <c r="N229" s="5"/>
    </row>
    <row r="230" spans="1:14" ht="14.25" customHeight="1" x14ac:dyDescent="0.25">
      <c r="A230" s="26"/>
      <c r="C230" s="24" t="s">
        <v>23</v>
      </c>
      <c r="D230" s="22" t="s">
        <v>6</v>
      </c>
      <c r="E230" s="26"/>
      <c r="F230" s="28"/>
      <c r="G230" s="6"/>
      <c r="H230" s="7">
        <f t="shared" ref="H230:H235" si="145">F230+G230</f>
        <v>0</v>
      </c>
      <c r="I230" s="14"/>
      <c r="J230" s="8">
        <f t="shared" ref="J230:J235" si="146">IF(D230="Y",$D$3*I230,0)</f>
        <v>0</v>
      </c>
      <c r="K230" s="8">
        <f t="shared" ref="K230:K235" si="147">IF(H230&gt;0, 0, I230+J230)</f>
        <v>0</v>
      </c>
      <c r="L230" s="19">
        <f t="shared" ref="L230:L235" si="148">H230+K230</f>
        <v>0</v>
      </c>
      <c r="N230" s="5"/>
    </row>
    <row r="231" spans="1:14" ht="14.25" customHeight="1" x14ac:dyDescent="0.25">
      <c r="A231" s="26"/>
      <c r="C231" s="24" t="s">
        <v>23</v>
      </c>
      <c r="D231" s="22" t="s">
        <v>6</v>
      </c>
      <c r="E231" s="26"/>
      <c r="F231" s="28"/>
      <c r="G231" s="6"/>
      <c r="H231" s="7">
        <f t="shared" si="145"/>
        <v>0</v>
      </c>
      <c r="I231" s="14"/>
      <c r="J231" s="8">
        <f t="shared" si="146"/>
        <v>0</v>
      </c>
      <c r="K231" s="8">
        <f t="shared" si="147"/>
        <v>0</v>
      </c>
      <c r="L231" s="19">
        <f t="shared" si="148"/>
        <v>0</v>
      </c>
      <c r="N231" s="5"/>
    </row>
    <row r="232" spans="1:14" ht="14.25" customHeight="1" x14ac:dyDescent="0.25">
      <c r="A232" s="26"/>
      <c r="C232" s="24" t="s">
        <v>23</v>
      </c>
      <c r="D232" s="22" t="s">
        <v>6</v>
      </c>
      <c r="E232" s="26"/>
      <c r="F232" s="28"/>
      <c r="G232" s="6"/>
      <c r="H232" s="7">
        <f t="shared" si="145"/>
        <v>0</v>
      </c>
      <c r="I232" s="14"/>
      <c r="J232" s="8">
        <f t="shared" si="146"/>
        <v>0</v>
      </c>
      <c r="K232" s="8">
        <f t="shared" si="147"/>
        <v>0</v>
      </c>
      <c r="L232" s="19">
        <f t="shared" si="148"/>
        <v>0</v>
      </c>
      <c r="N232" s="5"/>
    </row>
    <row r="233" spans="1:14" ht="14.25" customHeight="1" x14ac:dyDescent="0.25">
      <c r="A233" s="26"/>
      <c r="C233" s="24" t="s">
        <v>23</v>
      </c>
      <c r="D233" s="22" t="s">
        <v>6</v>
      </c>
      <c r="E233" s="26"/>
      <c r="F233" s="28"/>
      <c r="G233" s="6"/>
      <c r="H233" s="7">
        <f t="shared" si="145"/>
        <v>0</v>
      </c>
      <c r="I233" s="14"/>
      <c r="J233" s="8">
        <f t="shared" si="146"/>
        <v>0</v>
      </c>
      <c r="K233" s="8">
        <f t="shared" si="147"/>
        <v>0</v>
      </c>
      <c r="L233" s="19">
        <f t="shared" si="148"/>
        <v>0</v>
      </c>
      <c r="N233" s="5"/>
    </row>
    <row r="234" spans="1:14" ht="14.25" customHeight="1" x14ac:dyDescent="0.25">
      <c r="A234" s="26"/>
      <c r="C234" s="24" t="s">
        <v>23</v>
      </c>
      <c r="D234" s="22" t="s">
        <v>6</v>
      </c>
      <c r="E234" s="26"/>
      <c r="F234" s="28"/>
      <c r="G234" s="6"/>
      <c r="H234" s="7">
        <f t="shared" si="145"/>
        <v>0</v>
      </c>
      <c r="I234" s="14"/>
      <c r="J234" s="8">
        <f t="shared" si="146"/>
        <v>0</v>
      </c>
      <c r="K234" s="8">
        <f t="shared" si="147"/>
        <v>0</v>
      </c>
      <c r="L234" s="19">
        <f t="shared" si="148"/>
        <v>0</v>
      </c>
      <c r="N234" s="5"/>
    </row>
    <row r="235" spans="1:14" ht="14.25" customHeight="1" x14ac:dyDescent="0.25">
      <c r="A235" s="26"/>
      <c r="C235" s="24" t="s">
        <v>23</v>
      </c>
      <c r="D235" s="22" t="s">
        <v>6</v>
      </c>
      <c r="E235" s="26"/>
      <c r="F235" s="28"/>
      <c r="G235" s="6"/>
      <c r="H235" s="7">
        <f t="shared" si="145"/>
        <v>0</v>
      </c>
      <c r="I235" s="14"/>
      <c r="J235" s="8">
        <f t="shared" si="146"/>
        <v>0</v>
      </c>
      <c r="K235" s="8">
        <f t="shared" si="147"/>
        <v>0</v>
      </c>
      <c r="L235" s="19">
        <f t="shared" si="148"/>
        <v>0</v>
      </c>
      <c r="N235" s="5"/>
    </row>
    <row r="236" spans="1:14" ht="14.25" customHeight="1" x14ac:dyDescent="0.25">
      <c r="A236" s="26"/>
      <c r="C236" s="24" t="s">
        <v>23</v>
      </c>
      <c r="D236" s="22" t="s">
        <v>6</v>
      </c>
      <c r="E236" s="26"/>
      <c r="F236" s="28"/>
      <c r="G236" s="6"/>
      <c r="H236" s="7">
        <f t="shared" si="129"/>
        <v>0</v>
      </c>
      <c r="I236" s="14"/>
      <c r="J236" s="8">
        <f t="shared" si="130"/>
        <v>0</v>
      </c>
      <c r="K236" s="8">
        <f t="shared" si="131"/>
        <v>0</v>
      </c>
      <c r="L236" s="19">
        <f t="shared" si="132"/>
        <v>0</v>
      </c>
      <c r="N236" s="5"/>
    </row>
    <row r="237" spans="1:14" ht="14.25" customHeight="1" x14ac:dyDescent="0.25">
      <c r="A237" s="26"/>
      <c r="C237" s="24"/>
      <c r="E237" s="26"/>
      <c r="F237" s="28"/>
      <c r="G237" s="6"/>
      <c r="H237" s="7"/>
      <c r="I237" s="14"/>
      <c r="J237" s="8"/>
      <c r="K237" s="8"/>
      <c r="L237" s="19" t="s">
        <v>19</v>
      </c>
      <c r="M237" s="19">
        <f>SUM(L179:L237)</f>
        <v>25599.8</v>
      </c>
      <c r="N237" s="5"/>
    </row>
    <row r="238" spans="1:14" ht="14.25" customHeight="1" x14ac:dyDescent="0.25">
      <c r="A238" s="31"/>
      <c r="C238" s="24"/>
      <c r="F238" s="28"/>
      <c r="G238" s="6"/>
      <c r="H238" s="7"/>
      <c r="I238" s="14"/>
      <c r="J238" s="8"/>
      <c r="K238" s="8"/>
      <c r="L238" s="19"/>
      <c r="M238" s="19"/>
      <c r="N238" s="5"/>
    </row>
    <row r="239" spans="1:14" ht="14.25" customHeight="1" x14ac:dyDescent="0.25">
      <c r="A239" s="34"/>
      <c r="C239" s="24"/>
      <c r="F239" s="28"/>
      <c r="G239" s="6"/>
      <c r="H239" s="7"/>
      <c r="I239" s="14"/>
      <c r="J239" s="8"/>
      <c r="K239" s="8"/>
      <c r="L239" s="19"/>
      <c r="M239" s="19"/>
      <c r="N239" s="5"/>
    </row>
    <row r="240" spans="1:14" ht="14.25" customHeight="1" x14ac:dyDescent="0.25">
      <c r="A240" s="34"/>
      <c r="C240" s="24" t="s">
        <v>8</v>
      </c>
      <c r="D240" s="22" t="s">
        <v>6</v>
      </c>
      <c r="F240" s="28"/>
      <c r="G240" s="24"/>
      <c r="H240" s="7">
        <f>F240+G240</f>
        <v>0</v>
      </c>
      <c r="I240" s="14"/>
      <c r="J240" s="8">
        <f>IF(D240="Y",$D$3*I240,0)</f>
        <v>0</v>
      </c>
      <c r="K240" s="8">
        <f>IF(H240&gt;0, 0, I240+J240)</f>
        <v>0</v>
      </c>
      <c r="L240" s="19">
        <f>H240+K240</f>
        <v>0</v>
      </c>
      <c r="M240" s="19"/>
      <c r="N240" s="5"/>
    </row>
    <row r="241" spans="1:14" ht="14.25" customHeight="1" x14ac:dyDescent="0.25">
      <c r="A241" s="34"/>
      <c r="C241" s="24" t="s">
        <v>8</v>
      </c>
      <c r="D241" s="22" t="s">
        <v>6</v>
      </c>
      <c r="F241" s="28"/>
      <c r="G241" s="24"/>
      <c r="H241" s="7">
        <f>F241+G241</f>
        <v>0</v>
      </c>
      <c r="I241" s="14"/>
      <c r="J241" s="8">
        <f>IF(D241="Y",$D$3*I241,0)</f>
        <v>0</v>
      </c>
      <c r="K241" s="8">
        <f>IF(H241&gt;0, 0, I241+J241)</f>
        <v>0</v>
      </c>
      <c r="L241" s="19">
        <f>H241+K241</f>
        <v>0</v>
      </c>
      <c r="M241" s="19"/>
      <c r="N241" s="5"/>
    </row>
    <row r="242" spans="1:14" ht="14.25" customHeight="1" x14ac:dyDescent="0.25">
      <c r="A242" s="24"/>
      <c r="C242" s="24" t="s">
        <v>8</v>
      </c>
      <c r="D242" s="24"/>
      <c r="E242" s="24"/>
      <c r="F242" s="28"/>
      <c r="G242" s="24"/>
      <c r="H242" s="7"/>
      <c r="I242" s="16"/>
      <c r="J242" s="8"/>
      <c r="K242" s="8"/>
      <c r="L242" s="19" t="s">
        <v>19</v>
      </c>
      <c r="M242" s="19">
        <f>SUM(L240:L242)</f>
        <v>0</v>
      </c>
      <c r="N242" s="5"/>
    </row>
    <row r="243" spans="1:14" ht="14.25" customHeight="1" x14ac:dyDescent="0.25">
      <c r="A243" s="24"/>
      <c r="B243" s="24"/>
      <c r="C243" s="24"/>
      <c r="D243" s="24"/>
      <c r="E243" s="24"/>
      <c r="F243" s="28"/>
      <c r="G243" s="24"/>
      <c r="H243" s="7"/>
      <c r="I243" s="16"/>
      <c r="J243" s="8"/>
      <c r="K243" s="8"/>
      <c r="L243" s="19"/>
      <c r="M243" s="19"/>
      <c r="N243" s="5"/>
    </row>
    <row r="244" spans="1:14" ht="14.25" customHeight="1" x14ac:dyDescent="0.25">
      <c r="A244" s="25"/>
      <c r="C244" s="24" t="s">
        <v>25</v>
      </c>
      <c r="D244" s="22" t="s">
        <v>6</v>
      </c>
      <c r="E244" s="26"/>
      <c r="F244" s="28"/>
      <c r="G244" s="24"/>
      <c r="H244" s="7">
        <f t="shared" ref="H244:H245" si="149">F244+G244</f>
        <v>0</v>
      </c>
      <c r="I244" s="14"/>
      <c r="J244" s="8">
        <f>IF(D244="Y",$D$3*I244,0)</f>
        <v>0</v>
      </c>
      <c r="K244" s="8">
        <f t="shared" ref="K244:K245" si="150">IF(H244&gt;0, 0, I244+J244)</f>
        <v>0</v>
      </c>
      <c r="L244" s="19">
        <f t="shared" ref="L244:L245" si="151">H244+K244</f>
        <v>0</v>
      </c>
      <c r="M244" s="19"/>
      <c r="N244" s="5"/>
    </row>
    <row r="245" spans="1:14" ht="14.25" customHeight="1" x14ac:dyDescent="0.25">
      <c r="A245" s="25"/>
      <c r="C245" s="24" t="s">
        <v>25</v>
      </c>
      <c r="D245" s="22" t="s">
        <v>6</v>
      </c>
      <c r="E245" s="26"/>
      <c r="F245" s="28"/>
      <c r="G245" s="24"/>
      <c r="H245" s="7">
        <f t="shared" si="149"/>
        <v>0</v>
      </c>
      <c r="I245" s="14"/>
      <c r="J245" s="8">
        <f>IF(D245="Y",$D$3*I245,0)</f>
        <v>0</v>
      </c>
      <c r="K245" s="8">
        <f t="shared" si="150"/>
        <v>0</v>
      </c>
      <c r="L245" s="19">
        <f t="shared" si="151"/>
        <v>0</v>
      </c>
      <c r="M245" s="19"/>
      <c r="N245" s="5"/>
    </row>
    <row r="246" spans="1:14" ht="14.25" customHeight="1" x14ac:dyDescent="0.25">
      <c r="A246" s="24"/>
      <c r="B246" s="24"/>
      <c r="C246" s="24"/>
      <c r="D246" s="24"/>
      <c r="E246" s="24"/>
      <c r="F246" s="28"/>
      <c r="G246" s="24"/>
      <c r="H246" s="7"/>
      <c r="I246" s="16"/>
      <c r="J246" s="8"/>
      <c r="K246" s="8"/>
      <c r="L246" s="19" t="s">
        <v>19</v>
      </c>
      <c r="M246" s="19">
        <f>SUM(L244:L246)</f>
        <v>0</v>
      </c>
      <c r="N246" s="5"/>
    </row>
    <row r="247" spans="1:14" ht="14.25" customHeight="1" x14ac:dyDescent="0.25">
      <c r="A247" s="24"/>
      <c r="B247" s="24"/>
      <c r="C247" s="24"/>
      <c r="D247" s="24"/>
      <c r="E247" s="24"/>
      <c r="F247" s="28"/>
      <c r="G247" s="24"/>
      <c r="H247" s="7"/>
      <c r="I247" s="15"/>
      <c r="J247" s="8"/>
      <c r="K247" s="8"/>
      <c r="L247" s="19"/>
      <c r="M247" s="19"/>
      <c r="N247" s="5"/>
    </row>
    <row r="248" spans="1:14" ht="14.25" customHeight="1" x14ac:dyDescent="0.25">
      <c r="A248" s="25"/>
      <c r="C248" s="24" t="s">
        <v>30</v>
      </c>
      <c r="D248" s="22" t="s">
        <v>6</v>
      </c>
      <c r="E248" s="26" t="s">
        <v>24</v>
      </c>
      <c r="F248" s="28"/>
      <c r="G248" s="24"/>
      <c r="H248" s="7">
        <f t="shared" ref="H248" si="152">F248+G248</f>
        <v>0</v>
      </c>
      <c r="I248" s="14"/>
      <c r="J248" s="8">
        <f>IF(D248="Y",$D$3*I248,0)</f>
        <v>0</v>
      </c>
      <c r="K248" s="8">
        <f t="shared" ref="K248" si="153">IF(H248&gt;0, 0, I248+J248)</f>
        <v>0</v>
      </c>
      <c r="L248" s="19">
        <f t="shared" ref="L248" si="154">H248+K248</f>
        <v>0</v>
      </c>
      <c r="M248" s="19"/>
      <c r="N248" s="5"/>
    </row>
    <row r="249" spans="1:14" ht="14.25" customHeight="1" x14ac:dyDescent="0.25">
      <c r="A249" s="25"/>
      <c r="C249" s="24" t="s">
        <v>30</v>
      </c>
      <c r="D249" s="22" t="s">
        <v>6</v>
      </c>
      <c r="E249" s="26"/>
      <c r="F249" s="28"/>
      <c r="G249" s="24"/>
      <c r="H249" s="7">
        <f t="shared" ref="H249:H251" si="155">F249+G249</f>
        <v>0</v>
      </c>
      <c r="I249" s="14"/>
      <c r="J249" s="8">
        <f t="shared" ref="J249:J251" si="156">IF(D249="Y",$D$3*I249,0)</f>
        <v>0</v>
      </c>
      <c r="K249" s="8">
        <f t="shared" ref="K249:K251" si="157">IF(H249&gt;0, 0, I249+J249)</f>
        <v>0</v>
      </c>
      <c r="L249" s="19">
        <f t="shared" ref="L249:L251" si="158">H249+K249</f>
        <v>0</v>
      </c>
      <c r="M249" s="19"/>
      <c r="N249" s="5"/>
    </row>
    <row r="250" spans="1:14" ht="14.25" customHeight="1" x14ac:dyDescent="0.25">
      <c r="A250" s="25"/>
      <c r="C250" s="24" t="s">
        <v>30</v>
      </c>
      <c r="D250" s="22" t="s">
        <v>6</v>
      </c>
      <c r="E250" s="26"/>
      <c r="F250" s="28"/>
      <c r="G250" s="24"/>
      <c r="H250" s="7">
        <f t="shared" si="155"/>
        <v>0</v>
      </c>
      <c r="I250" s="14"/>
      <c r="J250" s="8">
        <f t="shared" si="156"/>
        <v>0</v>
      </c>
      <c r="K250" s="8">
        <f t="shared" si="157"/>
        <v>0</v>
      </c>
      <c r="L250" s="19">
        <f t="shared" si="158"/>
        <v>0</v>
      </c>
      <c r="M250" s="19"/>
      <c r="N250" s="5"/>
    </row>
    <row r="251" spans="1:14" ht="14.25" customHeight="1" x14ac:dyDescent="0.25">
      <c r="A251" s="25"/>
      <c r="C251" s="24" t="s">
        <v>30</v>
      </c>
      <c r="D251" s="22" t="s">
        <v>6</v>
      </c>
      <c r="E251" s="26"/>
      <c r="F251" s="28"/>
      <c r="G251" s="24"/>
      <c r="H251" s="7">
        <f t="shared" si="155"/>
        <v>0</v>
      </c>
      <c r="I251" s="14"/>
      <c r="J251" s="8">
        <f t="shared" si="156"/>
        <v>0</v>
      </c>
      <c r="K251" s="8">
        <f t="shared" si="157"/>
        <v>0</v>
      </c>
      <c r="L251" s="19">
        <f t="shared" si="158"/>
        <v>0</v>
      </c>
      <c r="M251" s="19"/>
      <c r="N251" s="5"/>
    </row>
    <row r="252" spans="1:14" ht="14.25" customHeight="1" x14ac:dyDescent="0.25">
      <c r="A252" s="24"/>
      <c r="B252" s="24"/>
      <c r="C252" s="24"/>
      <c r="E252" s="24"/>
      <c r="F252" s="10"/>
      <c r="G252" s="24"/>
      <c r="H252" s="7"/>
      <c r="I252" s="15"/>
      <c r="J252" s="8"/>
      <c r="K252" s="8"/>
      <c r="L252" s="19" t="s">
        <v>19</v>
      </c>
      <c r="M252" s="19">
        <f>SUM(L248:L252)</f>
        <v>0</v>
      </c>
      <c r="N252" s="5"/>
    </row>
    <row r="253" spans="1:14" ht="14.25" customHeight="1" x14ac:dyDescent="0.25">
      <c r="A253" s="13"/>
      <c r="B253" s="24"/>
      <c r="C253" s="24"/>
      <c r="D253" s="24"/>
      <c r="E253" s="6"/>
      <c r="F253" s="10"/>
      <c r="G253" s="6"/>
      <c r="H253" s="7"/>
      <c r="I253" s="14"/>
      <c r="J253" s="8"/>
      <c r="K253" s="8"/>
      <c r="L253" s="19"/>
      <c r="M253" s="19"/>
      <c r="N253" s="5"/>
    </row>
    <row r="254" spans="1:14" ht="14.25" customHeight="1" x14ac:dyDescent="0.25">
      <c r="A254" s="43"/>
      <c r="C254" s="24" t="s">
        <v>27</v>
      </c>
      <c r="D254" s="22" t="s">
        <v>6</v>
      </c>
      <c r="E254" s="27">
        <v>43344</v>
      </c>
      <c r="F254" s="28">
        <v>201.92</v>
      </c>
      <c r="G254" s="24"/>
      <c r="H254" s="7">
        <f t="shared" ref="H254:H257" si="159">F254+G254</f>
        <v>201.92</v>
      </c>
      <c r="I254" s="14"/>
      <c r="J254" s="8">
        <f>IF(D254="Y",$D$3*I254,0)</f>
        <v>0</v>
      </c>
      <c r="K254" s="8">
        <f t="shared" ref="K254:K257" si="160">IF(H254&gt;0, 0, I254+J254)</f>
        <v>0</v>
      </c>
      <c r="L254" s="19">
        <f t="shared" ref="L254:L257" si="161">H254+K254</f>
        <v>201.92</v>
      </c>
      <c r="M254" s="19"/>
      <c r="N254" s="5"/>
    </row>
    <row r="255" spans="1:14" ht="14.25" customHeight="1" x14ac:dyDescent="0.25">
      <c r="A255" s="43"/>
      <c r="C255" s="24" t="s">
        <v>27</v>
      </c>
      <c r="D255" s="22" t="s">
        <v>6</v>
      </c>
      <c r="E255" s="27">
        <v>43344</v>
      </c>
      <c r="F255" s="28">
        <v>144</v>
      </c>
      <c r="G255" s="24"/>
      <c r="H255" s="7">
        <f t="shared" si="159"/>
        <v>144</v>
      </c>
      <c r="I255" s="14"/>
      <c r="J255" s="8">
        <f t="shared" ref="J255:J257" si="162">IF(D255="Y",$D$3*I255,0)</f>
        <v>0</v>
      </c>
      <c r="K255" s="8">
        <f t="shared" si="160"/>
        <v>0</v>
      </c>
      <c r="L255" s="19">
        <f t="shared" si="161"/>
        <v>144</v>
      </c>
      <c r="M255" s="19"/>
      <c r="N255" s="5"/>
    </row>
    <row r="256" spans="1:14" ht="14.25" customHeight="1" x14ac:dyDescent="0.25">
      <c r="A256" s="43"/>
      <c r="C256" s="24" t="s">
        <v>29</v>
      </c>
      <c r="D256" s="22" t="s">
        <v>6</v>
      </c>
      <c r="E256" s="27">
        <v>43374</v>
      </c>
      <c r="F256" s="28">
        <v>224.32</v>
      </c>
      <c r="G256" s="24"/>
      <c r="H256" s="7">
        <f t="shared" si="159"/>
        <v>224.32</v>
      </c>
      <c r="I256" s="14"/>
      <c r="J256" s="8">
        <f t="shared" si="162"/>
        <v>0</v>
      </c>
      <c r="K256" s="8">
        <f t="shared" si="160"/>
        <v>0</v>
      </c>
      <c r="L256" s="19">
        <f t="shared" si="161"/>
        <v>224.32</v>
      </c>
      <c r="M256" s="19"/>
      <c r="N256" s="5"/>
    </row>
    <row r="257" spans="1:14" ht="14.25" customHeight="1" x14ac:dyDescent="0.25">
      <c r="A257" s="43"/>
      <c r="C257" s="24" t="s">
        <v>29</v>
      </c>
      <c r="D257" s="22" t="s">
        <v>6</v>
      </c>
      <c r="E257" s="27">
        <v>43374</v>
      </c>
      <c r="F257" s="28">
        <v>67.88</v>
      </c>
      <c r="G257" s="24"/>
      <c r="H257" s="7">
        <f t="shared" si="159"/>
        <v>67.88</v>
      </c>
      <c r="I257" s="14"/>
      <c r="J257" s="8">
        <f t="shared" si="162"/>
        <v>0</v>
      </c>
      <c r="K257" s="8">
        <f t="shared" si="160"/>
        <v>0</v>
      </c>
      <c r="L257" s="19">
        <f t="shared" si="161"/>
        <v>67.88</v>
      </c>
      <c r="M257" s="19"/>
      <c r="N257" s="5"/>
    </row>
    <row r="258" spans="1:14" ht="14.25" customHeight="1" x14ac:dyDescent="0.25">
      <c r="A258" s="43"/>
      <c r="C258" s="24" t="s">
        <v>29</v>
      </c>
      <c r="D258" s="22" t="s">
        <v>6</v>
      </c>
      <c r="E258" s="27">
        <v>43374</v>
      </c>
      <c r="F258" s="28">
        <v>58.61</v>
      </c>
      <c r="G258" s="24"/>
      <c r="H258" s="7">
        <f t="shared" ref="H258:H266" si="163">F258+G258</f>
        <v>58.61</v>
      </c>
      <c r="I258" s="14"/>
      <c r="J258" s="8">
        <f t="shared" ref="J258:J266" si="164">IF(D258="Y",$D$3*I258,0)</f>
        <v>0</v>
      </c>
      <c r="K258" s="8">
        <f t="shared" ref="K258:K266" si="165">IF(H258&gt;0, 0, I258+J258)</f>
        <v>0</v>
      </c>
      <c r="L258" s="19">
        <f t="shared" ref="L258:L266" si="166">H258+K258</f>
        <v>58.61</v>
      </c>
      <c r="M258" s="19"/>
      <c r="N258" s="5"/>
    </row>
    <row r="259" spans="1:14" ht="14.25" customHeight="1" x14ac:dyDescent="0.25">
      <c r="A259" s="43"/>
      <c r="C259" s="24" t="s">
        <v>29</v>
      </c>
      <c r="D259" s="22" t="s">
        <v>6</v>
      </c>
      <c r="E259" s="27">
        <v>43374</v>
      </c>
      <c r="F259" s="28">
        <v>33.42</v>
      </c>
      <c r="G259" s="24"/>
      <c r="H259" s="7">
        <f t="shared" si="163"/>
        <v>33.42</v>
      </c>
      <c r="I259" s="14"/>
      <c r="J259" s="8">
        <f t="shared" si="164"/>
        <v>0</v>
      </c>
      <c r="K259" s="8">
        <f t="shared" si="165"/>
        <v>0</v>
      </c>
      <c r="L259" s="19">
        <f t="shared" si="166"/>
        <v>33.42</v>
      </c>
      <c r="M259" s="19"/>
      <c r="N259" s="5"/>
    </row>
    <row r="260" spans="1:14" ht="14.25" customHeight="1" x14ac:dyDescent="0.25">
      <c r="A260" s="43"/>
      <c r="C260" s="24" t="s">
        <v>27</v>
      </c>
      <c r="D260" s="22" t="s">
        <v>6</v>
      </c>
      <c r="E260" s="27">
        <v>43405</v>
      </c>
      <c r="F260" s="28">
        <v>224.32</v>
      </c>
      <c r="G260" s="24"/>
      <c r="H260" s="7">
        <f t="shared" ref="H260:H265" si="167">F260+G260</f>
        <v>224.32</v>
      </c>
      <c r="I260" s="14"/>
      <c r="J260" s="8">
        <f t="shared" ref="J260:J265" si="168">IF(D260="Y",$D$3*I260,0)</f>
        <v>0</v>
      </c>
      <c r="K260" s="8">
        <f t="shared" ref="K260:K265" si="169">IF(H260&gt;0, 0, I260+J260)</f>
        <v>0</v>
      </c>
      <c r="L260" s="19">
        <f t="shared" ref="L260:L265" si="170">H260+K260</f>
        <v>224.32</v>
      </c>
      <c r="M260" s="19"/>
      <c r="N260" s="5"/>
    </row>
    <row r="261" spans="1:14" ht="14.25" customHeight="1" x14ac:dyDescent="0.25">
      <c r="A261" s="43"/>
      <c r="C261" s="24" t="s">
        <v>27</v>
      </c>
      <c r="D261" s="22" t="s">
        <v>6</v>
      </c>
      <c r="E261" s="27">
        <v>43435</v>
      </c>
      <c r="F261" s="28">
        <v>224.32</v>
      </c>
      <c r="G261" s="24"/>
      <c r="H261" s="7">
        <f t="shared" si="167"/>
        <v>224.32</v>
      </c>
      <c r="I261" s="14"/>
      <c r="J261" s="8">
        <f t="shared" si="168"/>
        <v>0</v>
      </c>
      <c r="K261" s="8">
        <f t="shared" si="169"/>
        <v>0</v>
      </c>
      <c r="L261" s="19">
        <f t="shared" si="170"/>
        <v>224.32</v>
      </c>
      <c r="M261" s="19"/>
      <c r="N261" s="5"/>
    </row>
    <row r="262" spans="1:14" ht="14.25" customHeight="1" x14ac:dyDescent="0.25">
      <c r="A262" s="44"/>
      <c r="C262" s="24" t="s">
        <v>27</v>
      </c>
      <c r="D262" s="22" t="s">
        <v>6</v>
      </c>
      <c r="E262" s="43">
        <v>43466</v>
      </c>
      <c r="F262" s="28">
        <v>224.32</v>
      </c>
      <c r="G262" s="24"/>
      <c r="H262" s="7">
        <f t="shared" si="167"/>
        <v>224.32</v>
      </c>
      <c r="I262" s="14"/>
      <c r="J262" s="8">
        <f t="shared" si="168"/>
        <v>0</v>
      </c>
      <c r="K262" s="8">
        <f t="shared" si="169"/>
        <v>0</v>
      </c>
      <c r="L262" s="19">
        <f t="shared" si="170"/>
        <v>224.32</v>
      </c>
      <c r="M262" s="19"/>
      <c r="N262" s="5"/>
    </row>
    <row r="263" spans="1:14" ht="14.25" customHeight="1" x14ac:dyDescent="0.25">
      <c r="A263" s="44"/>
      <c r="C263" s="24" t="s">
        <v>37</v>
      </c>
      <c r="D263" s="22" t="s">
        <v>6</v>
      </c>
      <c r="E263" s="43">
        <v>43466</v>
      </c>
      <c r="F263" s="28">
        <v>1100</v>
      </c>
      <c r="G263" s="24"/>
      <c r="H263" s="7">
        <f t="shared" si="167"/>
        <v>1100</v>
      </c>
      <c r="I263" s="14"/>
      <c r="J263" s="8">
        <f t="shared" si="168"/>
        <v>0</v>
      </c>
      <c r="K263" s="8">
        <f t="shared" si="169"/>
        <v>0</v>
      </c>
      <c r="L263" s="19">
        <f t="shared" si="170"/>
        <v>1100</v>
      </c>
      <c r="M263" s="19"/>
      <c r="N263" s="5"/>
    </row>
    <row r="264" spans="1:14" ht="14.25" customHeight="1" x14ac:dyDescent="0.25">
      <c r="A264" s="44"/>
      <c r="C264" s="24" t="s">
        <v>38</v>
      </c>
      <c r="D264" s="22" t="s">
        <v>6</v>
      </c>
      <c r="E264" s="43">
        <v>43466</v>
      </c>
      <c r="F264" s="28">
        <v>136.61000000000001</v>
      </c>
      <c r="G264" s="24"/>
      <c r="H264" s="7">
        <f t="shared" si="167"/>
        <v>136.61000000000001</v>
      </c>
      <c r="I264" s="14"/>
      <c r="J264" s="8">
        <f t="shared" si="168"/>
        <v>0</v>
      </c>
      <c r="K264" s="8">
        <f t="shared" si="169"/>
        <v>0</v>
      </c>
      <c r="L264" s="19">
        <f t="shared" si="170"/>
        <v>136.61000000000001</v>
      </c>
      <c r="M264" s="19"/>
      <c r="N264" s="5"/>
    </row>
    <row r="265" spans="1:14" ht="14.25" customHeight="1" x14ac:dyDescent="0.25">
      <c r="A265" s="44"/>
      <c r="C265" s="24" t="s">
        <v>27</v>
      </c>
      <c r="D265" s="22" t="s">
        <v>6</v>
      </c>
      <c r="E265" s="44">
        <v>43497</v>
      </c>
      <c r="F265" s="28">
        <v>224.32</v>
      </c>
      <c r="G265" s="24"/>
      <c r="H265" s="7">
        <f t="shared" si="167"/>
        <v>224.32</v>
      </c>
      <c r="I265" s="14"/>
      <c r="J265" s="8">
        <f t="shared" si="168"/>
        <v>0</v>
      </c>
      <c r="K265" s="8">
        <f t="shared" si="169"/>
        <v>0</v>
      </c>
      <c r="L265" s="19">
        <f t="shared" si="170"/>
        <v>224.32</v>
      </c>
      <c r="M265" s="19"/>
      <c r="N265" s="5"/>
    </row>
    <row r="266" spans="1:14" ht="14.25" customHeight="1" x14ac:dyDescent="0.25">
      <c r="A266" s="44"/>
      <c r="C266" s="24" t="s">
        <v>25</v>
      </c>
      <c r="D266" s="22" t="s">
        <v>6</v>
      </c>
      <c r="E266" s="44">
        <v>43497</v>
      </c>
      <c r="F266" s="28">
        <v>35.97</v>
      </c>
      <c r="G266" s="24"/>
      <c r="H266" s="7">
        <f t="shared" si="163"/>
        <v>35.97</v>
      </c>
      <c r="I266" s="14"/>
      <c r="J266" s="8">
        <f t="shared" si="164"/>
        <v>0</v>
      </c>
      <c r="K266" s="8">
        <f t="shared" si="165"/>
        <v>0</v>
      </c>
      <c r="L266" s="19">
        <f t="shared" si="166"/>
        <v>35.97</v>
      </c>
      <c r="M266" s="19"/>
      <c r="N266" s="5"/>
    </row>
    <row r="267" spans="1:14" ht="14.25" customHeight="1" x14ac:dyDescent="0.25">
      <c r="A267" s="44"/>
      <c r="C267" s="24" t="s">
        <v>25</v>
      </c>
      <c r="D267" s="22" t="s">
        <v>6</v>
      </c>
      <c r="E267" s="44">
        <v>43497</v>
      </c>
      <c r="F267" s="28">
        <v>34.85</v>
      </c>
      <c r="G267" s="24"/>
      <c r="H267" s="7">
        <f t="shared" ref="H267:H312" si="171">F267+G267</f>
        <v>34.85</v>
      </c>
      <c r="I267" s="14"/>
      <c r="J267" s="8">
        <f t="shared" ref="J267:J312" si="172">IF(D267="Y",$D$3*I267,0)</f>
        <v>0</v>
      </c>
      <c r="K267" s="8">
        <f t="shared" ref="K267:K312" si="173">IF(H267&gt;0, 0, I267+J267)</f>
        <v>0</v>
      </c>
      <c r="L267" s="19">
        <f t="shared" ref="L267:L312" si="174">H267+K267</f>
        <v>34.85</v>
      </c>
      <c r="M267" s="19"/>
      <c r="N267" s="5"/>
    </row>
    <row r="268" spans="1:14" ht="14.25" customHeight="1" x14ac:dyDescent="0.25">
      <c r="A268" s="44"/>
      <c r="C268" s="24" t="s">
        <v>27</v>
      </c>
      <c r="D268" s="22" t="s">
        <v>6</v>
      </c>
      <c r="E268" s="44">
        <v>43525</v>
      </c>
      <c r="F268" s="28">
        <v>224.32</v>
      </c>
      <c r="G268" s="24"/>
      <c r="H268" s="7">
        <f t="shared" si="171"/>
        <v>224.32</v>
      </c>
      <c r="I268" s="14"/>
      <c r="J268" s="8">
        <f t="shared" si="172"/>
        <v>0</v>
      </c>
      <c r="K268" s="8">
        <f t="shared" si="173"/>
        <v>0</v>
      </c>
      <c r="L268" s="19">
        <f t="shared" si="174"/>
        <v>224.32</v>
      </c>
      <c r="M268" s="19"/>
      <c r="N268" s="5"/>
    </row>
    <row r="269" spans="1:14" ht="14.25" customHeight="1" x14ac:dyDescent="0.25">
      <c r="A269" s="44"/>
      <c r="C269" s="24" t="s">
        <v>27</v>
      </c>
      <c r="D269" s="22" t="s">
        <v>6</v>
      </c>
      <c r="E269" s="27">
        <v>43556</v>
      </c>
      <c r="F269" s="28">
        <v>224.32</v>
      </c>
      <c r="G269" s="24"/>
      <c r="H269" s="7">
        <f t="shared" si="171"/>
        <v>224.32</v>
      </c>
      <c r="I269" s="14"/>
      <c r="J269" s="8">
        <f t="shared" si="172"/>
        <v>0</v>
      </c>
      <c r="K269" s="8">
        <f t="shared" si="173"/>
        <v>0</v>
      </c>
      <c r="L269" s="19">
        <f t="shared" si="174"/>
        <v>224.32</v>
      </c>
      <c r="M269" s="19"/>
      <c r="N269" s="5"/>
    </row>
    <row r="270" spans="1:14" ht="14.25" customHeight="1" x14ac:dyDescent="0.25">
      <c r="A270" s="44"/>
      <c r="C270" s="24" t="s">
        <v>39</v>
      </c>
      <c r="D270" s="22" t="s">
        <v>6</v>
      </c>
      <c r="E270" s="27">
        <v>43556</v>
      </c>
      <c r="F270" s="28">
        <v>79.92</v>
      </c>
      <c r="G270" s="24"/>
      <c r="H270" s="7">
        <f t="shared" si="171"/>
        <v>79.92</v>
      </c>
      <c r="I270" s="14"/>
      <c r="J270" s="8">
        <f t="shared" si="172"/>
        <v>0</v>
      </c>
      <c r="K270" s="8">
        <f t="shared" si="173"/>
        <v>0</v>
      </c>
      <c r="L270" s="19">
        <f t="shared" si="174"/>
        <v>79.92</v>
      </c>
      <c r="M270" s="19"/>
      <c r="N270" s="5"/>
    </row>
    <row r="271" spans="1:14" ht="14.25" customHeight="1" x14ac:dyDescent="0.25">
      <c r="A271" s="44"/>
      <c r="C271" s="24" t="s">
        <v>27</v>
      </c>
      <c r="D271" s="22" t="s">
        <v>6</v>
      </c>
      <c r="E271" s="27">
        <v>43586</v>
      </c>
      <c r="F271" s="28">
        <v>224.32</v>
      </c>
      <c r="G271" s="24"/>
      <c r="H271" s="7">
        <f t="shared" si="171"/>
        <v>224.32</v>
      </c>
      <c r="I271" s="14"/>
      <c r="J271" s="8">
        <f t="shared" si="172"/>
        <v>0</v>
      </c>
      <c r="K271" s="8">
        <f t="shared" si="173"/>
        <v>0</v>
      </c>
      <c r="L271" s="19">
        <f t="shared" si="174"/>
        <v>224.32</v>
      </c>
      <c r="M271" s="19"/>
      <c r="N271" s="5"/>
    </row>
    <row r="272" spans="1:14" ht="14.25" customHeight="1" x14ac:dyDescent="0.25">
      <c r="A272" s="44"/>
      <c r="C272" s="24" t="s">
        <v>38</v>
      </c>
      <c r="D272" s="22" t="s">
        <v>6</v>
      </c>
      <c r="E272" s="27">
        <v>43586</v>
      </c>
      <c r="F272" s="28">
        <v>360</v>
      </c>
      <c r="G272" s="24"/>
      <c r="H272" s="7">
        <f t="shared" si="171"/>
        <v>360</v>
      </c>
      <c r="I272" s="14"/>
      <c r="J272" s="8">
        <f t="shared" si="172"/>
        <v>0</v>
      </c>
      <c r="K272" s="8">
        <f t="shared" si="173"/>
        <v>0</v>
      </c>
      <c r="L272" s="19">
        <f t="shared" si="174"/>
        <v>360</v>
      </c>
      <c r="M272" s="19"/>
      <c r="N272" s="5"/>
    </row>
    <row r="273" spans="1:14" ht="14.25" customHeight="1" x14ac:dyDescent="0.25">
      <c r="A273" s="44"/>
      <c r="C273" s="24" t="s">
        <v>27</v>
      </c>
      <c r="D273" s="22" t="s">
        <v>6</v>
      </c>
      <c r="E273" s="27">
        <v>43617</v>
      </c>
      <c r="F273" s="28">
        <v>224.32</v>
      </c>
      <c r="G273" s="24"/>
      <c r="H273" s="7">
        <f t="shared" si="171"/>
        <v>224.32</v>
      </c>
      <c r="I273" s="14"/>
      <c r="J273" s="8">
        <f t="shared" si="172"/>
        <v>0</v>
      </c>
      <c r="K273" s="8">
        <f t="shared" si="173"/>
        <v>0</v>
      </c>
      <c r="L273" s="19">
        <f t="shared" si="174"/>
        <v>224.32</v>
      </c>
      <c r="M273" s="19"/>
      <c r="N273" s="5"/>
    </row>
    <row r="274" spans="1:14" ht="14.25" customHeight="1" x14ac:dyDescent="0.25">
      <c r="A274" s="44"/>
      <c r="C274" s="24" t="s">
        <v>39</v>
      </c>
      <c r="D274" s="22" t="s">
        <v>6</v>
      </c>
      <c r="E274" s="27">
        <v>43617</v>
      </c>
      <c r="F274" s="28">
        <v>177</v>
      </c>
      <c r="G274" s="24"/>
      <c r="H274" s="7">
        <f t="shared" ref="H274:H279" si="175">F274+G274</f>
        <v>177</v>
      </c>
      <c r="I274" s="14"/>
      <c r="J274" s="8">
        <f t="shared" ref="J274:J279" si="176">IF(D274="Y",$D$3*I274,0)</f>
        <v>0</v>
      </c>
      <c r="K274" s="8">
        <f t="shared" ref="K274:K279" si="177">IF(H274&gt;0, 0, I274+J274)</f>
        <v>0</v>
      </c>
      <c r="L274" s="19">
        <f t="shared" ref="L274:L279" si="178">H274+K274</f>
        <v>177</v>
      </c>
      <c r="M274" s="19"/>
      <c r="N274" s="5"/>
    </row>
    <row r="275" spans="1:14" ht="14.25" customHeight="1" x14ac:dyDescent="0.25">
      <c r="A275" s="44"/>
      <c r="C275" s="24" t="s">
        <v>25</v>
      </c>
      <c r="D275" s="22" t="s">
        <v>6</v>
      </c>
      <c r="E275" s="27">
        <v>43617</v>
      </c>
      <c r="F275" s="28">
        <v>35.97</v>
      </c>
      <c r="G275" s="24"/>
      <c r="H275" s="7">
        <f t="shared" si="175"/>
        <v>35.97</v>
      </c>
      <c r="I275" s="14"/>
      <c r="J275" s="8">
        <f t="shared" si="176"/>
        <v>0</v>
      </c>
      <c r="K275" s="8">
        <f t="shared" si="177"/>
        <v>0</v>
      </c>
      <c r="L275" s="19">
        <f t="shared" si="178"/>
        <v>35.97</v>
      </c>
      <c r="M275" s="19"/>
      <c r="N275" s="5"/>
    </row>
    <row r="276" spans="1:14" ht="14.25" customHeight="1" x14ac:dyDescent="0.25">
      <c r="A276" s="44"/>
      <c r="C276" s="24" t="s">
        <v>25</v>
      </c>
      <c r="D276" s="22" t="s">
        <v>6</v>
      </c>
      <c r="E276" s="27">
        <v>43617</v>
      </c>
      <c r="F276" s="28">
        <v>14.99</v>
      </c>
      <c r="G276" s="24"/>
      <c r="H276" s="7">
        <f t="shared" si="175"/>
        <v>14.99</v>
      </c>
      <c r="I276" s="14"/>
      <c r="J276" s="8">
        <f t="shared" si="176"/>
        <v>0</v>
      </c>
      <c r="K276" s="8">
        <f t="shared" si="177"/>
        <v>0</v>
      </c>
      <c r="L276" s="19">
        <f t="shared" si="178"/>
        <v>14.99</v>
      </c>
      <c r="M276" s="19"/>
      <c r="N276" s="5"/>
    </row>
    <row r="277" spans="1:14" ht="14.25" customHeight="1" x14ac:dyDescent="0.25">
      <c r="A277" s="44"/>
      <c r="C277" s="24" t="s">
        <v>25</v>
      </c>
      <c r="D277" s="22" t="s">
        <v>6</v>
      </c>
      <c r="E277" s="27">
        <v>43617</v>
      </c>
      <c r="F277" s="28">
        <v>135.5</v>
      </c>
      <c r="G277" s="24"/>
      <c r="H277" s="7">
        <f t="shared" si="175"/>
        <v>135.5</v>
      </c>
      <c r="I277" s="14"/>
      <c r="J277" s="8">
        <f t="shared" si="176"/>
        <v>0</v>
      </c>
      <c r="K277" s="8">
        <f t="shared" si="177"/>
        <v>0</v>
      </c>
      <c r="L277" s="19">
        <f t="shared" si="178"/>
        <v>135.5</v>
      </c>
      <c r="M277" s="19"/>
      <c r="N277" s="5"/>
    </row>
    <row r="278" spans="1:14" ht="14.25" customHeight="1" x14ac:dyDescent="0.25">
      <c r="A278" s="44"/>
      <c r="C278" s="24" t="s">
        <v>25</v>
      </c>
      <c r="D278" s="22" t="s">
        <v>6</v>
      </c>
      <c r="E278" s="27">
        <v>43617</v>
      </c>
      <c r="F278" s="28">
        <v>49.99</v>
      </c>
      <c r="G278" s="24"/>
      <c r="H278" s="7">
        <f t="shared" si="175"/>
        <v>49.99</v>
      </c>
      <c r="I278" s="14"/>
      <c r="J278" s="8">
        <f t="shared" si="176"/>
        <v>0</v>
      </c>
      <c r="K278" s="8">
        <f t="shared" si="177"/>
        <v>0</v>
      </c>
      <c r="L278" s="19">
        <f t="shared" si="178"/>
        <v>49.99</v>
      </c>
      <c r="M278" s="19"/>
      <c r="N278" s="5"/>
    </row>
    <row r="279" spans="1:14" ht="14.25" customHeight="1" x14ac:dyDescent="0.25">
      <c r="A279" s="44"/>
      <c r="C279" s="24" t="s">
        <v>27</v>
      </c>
      <c r="D279" s="22" t="s">
        <v>6</v>
      </c>
      <c r="E279" s="27">
        <v>43617</v>
      </c>
      <c r="F279" s="28">
        <v>-337.53</v>
      </c>
      <c r="G279" s="24"/>
      <c r="H279" s="7">
        <f t="shared" si="175"/>
        <v>-337.53</v>
      </c>
      <c r="I279" s="14"/>
      <c r="J279" s="8">
        <f t="shared" si="176"/>
        <v>0</v>
      </c>
      <c r="K279" s="8">
        <f t="shared" si="177"/>
        <v>0</v>
      </c>
      <c r="L279" s="19">
        <f t="shared" si="178"/>
        <v>-337.53</v>
      </c>
      <c r="M279" s="19"/>
      <c r="N279" s="5"/>
    </row>
    <row r="280" spans="1:14" ht="14.25" customHeight="1" x14ac:dyDescent="0.25">
      <c r="A280" s="44"/>
      <c r="C280" s="24" t="s">
        <v>27</v>
      </c>
      <c r="D280" s="22" t="s">
        <v>6</v>
      </c>
      <c r="E280" s="27">
        <v>43617</v>
      </c>
      <c r="F280" s="28">
        <v>-21.89</v>
      </c>
      <c r="G280" s="24"/>
      <c r="H280" s="7">
        <f t="shared" ref="H280:H287" si="179">F280+G280</f>
        <v>-21.89</v>
      </c>
      <c r="I280" s="14"/>
      <c r="J280" s="8">
        <f t="shared" ref="J280:J287" si="180">IF(D280="Y",$D$3*I280,0)</f>
        <v>0</v>
      </c>
      <c r="K280" s="8">
        <f t="shared" ref="K280:K287" si="181">IF(H280&gt;0, 0, I280+J280)</f>
        <v>0</v>
      </c>
      <c r="L280" s="19">
        <f t="shared" ref="L280:L287" si="182">H280+K280</f>
        <v>-21.89</v>
      </c>
      <c r="M280" s="19"/>
      <c r="N280" s="5"/>
    </row>
    <row r="281" spans="1:14" ht="14.25" customHeight="1" x14ac:dyDescent="0.25">
      <c r="A281" s="44"/>
      <c r="B281" s="23"/>
      <c r="C281" s="24" t="s">
        <v>38</v>
      </c>
      <c r="D281" s="22" t="s">
        <v>6</v>
      </c>
      <c r="E281" s="27">
        <v>43617</v>
      </c>
      <c r="F281" s="28">
        <v>427.56</v>
      </c>
      <c r="G281" s="24"/>
      <c r="H281" s="7">
        <f t="shared" si="179"/>
        <v>427.56</v>
      </c>
      <c r="I281" s="14"/>
      <c r="J281" s="8">
        <f t="shared" si="180"/>
        <v>0</v>
      </c>
      <c r="K281" s="8">
        <f t="shared" si="181"/>
        <v>0</v>
      </c>
      <c r="L281" s="19">
        <f t="shared" si="182"/>
        <v>427.56</v>
      </c>
      <c r="M281" s="19"/>
      <c r="N281" s="5"/>
    </row>
    <row r="282" spans="1:14" ht="14.25" customHeight="1" x14ac:dyDescent="0.25">
      <c r="A282" s="44"/>
      <c r="B282" s="23"/>
      <c r="C282" s="24" t="s">
        <v>38</v>
      </c>
      <c r="D282" s="22" t="s">
        <v>6</v>
      </c>
      <c r="E282" s="27">
        <v>43665</v>
      </c>
      <c r="F282" s="28">
        <v>218.59</v>
      </c>
      <c r="G282" s="24"/>
      <c r="H282" s="7">
        <f t="shared" si="179"/>
        <v>218.59</v>
      </c>
      <c r="I282" s="14"/>
      <c r="J282" s="8">
        <f t="shared" si="180"/>
        <v>0</v>
      </c>
      <c r="K282" s="8">
        <f t="shared" si="181"/>
        <v>0</v>
      </c>
      <c r="L282" s="19">
        <f t="shared" si="182"/>
        <v>218.59</v>
      </c>
      <c r="M282" s="19"/>
      <c r="N282" s="5"/>
    </row>
    <row r="283" spans="1:14" ht="14.25" customHeight="1" x14ac:dyDescent="0.25">
      <c r="A283" s="44"/>
      <c r="C283" s="24" t="s">
        <v>27</v>
      </c>
      <c r="D283" s="22" t="s">
        <v>6</v>
      </c>
      <c r="E283" s="27">
        <v>43665</v>
      </c>
      <c r="F283" s="28">
        <v>224.32</v>
      </c>
      <c r="G283" s="24"/>
      <c r="H283" s="7">
        <f t="shared" si="179"/>
        <v>224.32</v>
      </c>
      <c r="I283" s="14"/>
      <c r="J283" s="8">
        <f t="shared" si="180"/>
        <v>0</v>
      </c>
      <c r="K283" s="8">
        <f t="shared" si="181"/>
        <v>0</v>
      </c>
      <c r="L283" s="19">
        <f t="shared" si="182"/>
        <v>224.32</v>
      </c>
      <c r="M283" s="19"/>
      <c r="N283" s="5"/>
    </row>
    <row r="284" spans="1:14" ht="14.25" customHeight="1" x14ac:dyDescent="0.25">
      <c r="A284" s="44"/>
      <c r="C284" s="24" t="s">
        <v>25</v>
      </c>
      <c r="D284" s="22" t="s">
        <v>6</v>
      </c>
      <c r="E284" s="27">
        <v>43678</v>
      </c>
      <c r="F284" s="28">
        <v>55.01</v>
      </c>
      <c r="G284" s="24"/>
      <c r="H284" s="7">
        <f t="shared" si="179"/>
        <v>55.01</v>
      </c>
      <c r="I284" s="14"/>
      <c r="J284" s="8">
        <f t="shared" si="180"/>
        <v>0</v>
      </c>
      <c r="K284" s="8">
        <f t="shared" si="181"/>
        <v>0</v>
      </c>
      <c r="L284" s="19">
        <f t="shared" si="182"/>
        <v>55.01</v>
      </c>
      <c r="M284" s="19"/>
      <c r="N284" s="5"/>
    </row>
    <row r="285" spans="1:14" ht="14.25" customHeight="1" x14ac:dyDescent="0.25">
      <c r="A285" s="44"/>
      <c r="C285" s="24" t="s">
        <v>25</v>
      </c>
      <c r="D285" s="22" t="s">
        <v>6</v>
      </c>
      <c r="E285" s="27">
        <v>43678</v>
      </c>
      <c r="F285" s="28">
        <v>10</v>
      </c>
      <c r="G285" s="24"/>
      <c r="H285" s="7">
        <f t="shared" si="179"/>
        <v>10</v>
      </c>
      <c r="I285" s="14"/>
      <c r="J285" s="8">
        <f t="shared" si="180"/>
        <v>0</v>
      </c>
      <c r="K285" s="8">
        <f t="shared" si="181"/>
        <v>0</v>
      </c>
      <c r="L285" s="19">
        <f t="shared" si="182"/>
        <v>10</v>
      </c>
      <c r="M285" s="19"/>
      <c r="N285" s="5"/>
    </row>
    <row r="286" spans="1:14" ht="14.25" customHeight="1" x14ac:dyDescent="0.25">
      <c r="A286" s="44"/>
      <c r="C286" s="24" t="s">
        <v>27</v>
      </c>
      <c r="D286" s="22" t="s">
        <v>6</v>
      </c>
      <c r="E286" s="27">
        <v>43678</v>
      </c>
      <c r="F286" s="28">
        <v>224.32</v>
      </c>
      <c r="G286" s="24"/>
      <c r="H286" s="7">
        <f t="shared" si="179"/>
        <v>224.32</v>
      </c>
      <c r="I286" s="14"/>
      <c r="J286" s="8">
        <f t="shared" si="180"/>
        <v>0</v>
      </c>
      <c r="K286" s="8">
        <f t="shared" si="181"/>
        <v>0</v>
      </c>
      <c r="L286" s="19">
        <f t="shared" si="182"/>
        <v>224.32</v>
      </c>
      <c r="M286" s="19"/>
      <c r="N286" s="5"/>
    </row>
    <row r="287" spans="1:14" ht="14.25" customHeight="1" x14ac:dyDescent="0.25">
      <c r="A287" s="44"/>
      <c r="C287" s="24" t="s">
        <v>38</v>
      </c>
      <c r="D287" s="22" t="s">
        <v>6</v>
      </c>
      <c r="E287" s="27">
        <v>43709</v>
      </c>
      <c r="F287" s="28">
        <v>521.9</v>
      </c>
      <c r="G287" s="24"/>
      <c r="H287" s="7">
        <f t="shared" si="179"/>
        <v>521.9</v>
      </c>
      <c r="I287" s="14"/>
      <c r="J287" s="8">
        <f t="shared" si="180"/>
        <v>0</v>
      </c>
      <c r="K287" s="8">
        <f t="shared" si="181"/>
        <v>0</v>
      </c>
      <c r="L287" s="19">
        <f t="shared" si="182"/>
        <v>521.9</v>
      </c>
      <c r="M287" s="19"/>
      <c r="N287" s="5"/>
    </row>
    <row r="288" spans="1:14" ht="14.25" customHeight="1" x14ac:dyDescent="0.25">
      <c r="A288" s="44"/>
      <c r="C288" s="24" t="s">
        <v>41</v>
      </c>
      <c r="D288" s="22" t="s">
        <v>6</v>
      </c>
      <c r="E288" s="27">
        <v>43709</v>
      </c>
      <c r="F288" s="28">
        <v>80.849999999999994</v>
      </c>
      <c r="G288" s="24"/>
      <c r="H288" s="7">
        <f t="shared" ref="H288:H311" si="183">F288+G288</f>
        <v>80.849999999999994</v>
      </c>
      <c r="I288" s="14"/>
      <c r="J288" s="8">
        <f t="shared" ref="J288:J311" si="184">IF(D288="Y",$D$3*I288,0)</f>
        <v>0</v>
      </c>
      <c r="K288" s="8">
        <f t="shared" ref="K288:K311" si="185">IF(H288&gt;0, 0, I288+J288)</f>
        <v>0</v>
      </c>
      <c r="L288" s="19">
        <f t="shared" ref="L288:L311" si="186">H288+K288</f>
        <v>80.849999999999994</v>
      </c>
      <c r="M288" s="19"/>
      <c r="N288" s="5"/>
    </row>
    <row r="289" spans="1:14" ht="14.25" customHeight="1" x14ac:dyDescent="0.25">
      <c r="A289" s="44"/>
      <c r="C289" s="24" t="s">
        <v>38</v>
      </c>
      <c r="D289" s="22" t="s">
        <v>6</v>
      </c>
      <c r="E289" s="27">
        <v>43709</v>
      </c>
      <c r="F289" s="28">
        <v>63.9</v>
      </c>
      <c r="G289" s="24"/>
      <c r="H289" s="7">
        <f t="shared" si="183"/>
        <v>63.9</v>
      </c>
      <c r="I289" s="14"/>
      <c r="J289" s="8">
        <f t="shared" si="184"/>
        <v>0</v>
      </c>
      <c r="K289" s="8">
        <f t="shared" si="185"/>
        <v>0</v>
      </c>
      <c r="L289" s="19">
        <f t="shared" si="186"/>
        <v>63.9</v>
      </c>
      <c r="M289" s="19"/>
      <c r="N289" s="5"/>
    </row>
    <row r="290" spans="1:14" ht="14.25" customHeight="1" x14ac:dyDescent="0.25">
      <c r="A290" s="44"/>
      <c r="C290" s="24" t="s">
        <v>38</v>
      </c>
      <c r="D290" s="22" t="s">
        <v>6</v>
      </c>
      <c r="E290" s="27">
        <v>43709</v>
      </c>
      <c r="F290" s="28">
        <v>57.45</v>
      </c>
      <c r="G290" s="24"/>
      <c r="H290" s="7">
        <f t="shared" si="183"/>
        <v>57.45</v>
      </c>
      <c r="I290" s="14"/>
      <c r="J290" s="8">
        <f t="shared" si="184"/>
        <v>0</v>
      </c>
      <c r="K290" s="8">
        <f t="shared" si="185"/>
        <v>0</v>
      </c>
      <c r="L290" s="19">
        <f t="shared" si="186"/>
        <v>57.45</v>
      </c>
      <c r="M290" s="19"/>
      <c r="N290" s="5"/>
    </row>
    <row r="291" spans="1:14" ht="14.25" customHeight="1" x14ac:dyDescent="0.25">
      <c r="A291" s="44"/>
      <c r="C291" s="24" t="s">
        <v>27</v>
      </c>
      <c r="D291" s="22" t="s">
        <v>6</v>
      </c>
      <c r="E291" s="27">
        <v>43709</v>
      </c>
      <c r="F291" s="28">
        <v>224.32</v>
      </c>
      <c r="G291" s="24"/>
      <c r="H291" s="7">
        <f t="shared" si="183"/>
        <v>224.32</v>
      </c>
      <c r="I291" s="14"/>
      <c r="J291" s="8">
        <f t="shared" si="184"/>
        <v>0</v>
      </c>
      <c r="K291" s="8">
        <f t="shared" si="185"/>
        <v>0</v>
      </c>
      <c r="L291" s="19">
        <f t="shared" si="186"/>
        <v>224.32</v>
      </c>
      <c r="M291" s="19"/>
      <c r="N291" s="5"/>
    </row>
    <row r="292" spans="1:14" ht="14.25" customHeight="1" x14ac:dyDescent="0.25">
      <c r="A292" s="44"/>
      <c r="C292" s="24" t="s">
        <v>27</v>
      </c>
      <c r="D292" s="22" t="s">
        <v>6</v>
      </c>
      <c r="E292" s="27">
        <v>43739</v>
      </c>
      <c r="F292" s="28">
        <v>224.32</v>
      </c>
      <c r="G292" s="24"/>
      <c r="H292" s="7">
        <f t="shared" si="183"/>
        <v>224.32</v>
      </c>
      <c r="I292" s="14"/>
      <c r="J292" s="8">
        <f t="shared" si="184"/>
        <v>0</v>
      </c>
      <c r="K292" s="8">
        <f t="shared" si="185"/>
        <v>0</v>
      </c>
      <c r="L292" s="19">
        <f t="shared" si="186"/>
        <v>224.32</v>
      </c>
      <c r="M292" s="19"/>
      <c r="N292" s="5"/>
    </row>
    <row r="293" spans="1:14" ht="14.25" customHeight="1" x14ac:dyDescent="0.25">
      <c r="A293" s="44"/>
      <c r="C293" s="24" t="s">
        <v>27</v>
      </c>
      <c r="D293" s="22" t="s">
        <v>6</v>
      </c>
      <c r="E293" s="27">
        <v>43770</v>
      </c>
      <c r="F293" s="28">
        <v>224.32</v>
      </c>
      <c r="G293" s="24"/>
      <c r="H293" s="7">
        <f t="shared" si="183"/>
        <v>224.32</v>
      </c>
      <c r="I293" s="14"/>
      <c r="J293" s="8">
        <f t="shared" si="184"/>
        <v>0</v>
      </c>
      <c r="K293" s="8">
        <f t="shared" si="185"/>
        <v>0</v>
      </c>
      <c r="L293" s="19">
        <f t="shared" si="186"/>
        <v>224.32</v>
      </c>
      <c r="M293" s="19"/>
      <c r="N293" s="5"/>
    </row>
    <row r="294" spans="1:14" ht="14.25" customHeight="1" x14ac:dyDescent="0.25">
      <c r="A294" s="44"/>
      <c r="C294" s="24" t="s">
        <v>27</v>
      </c>
      <c r="D294" s="22" t="s">
        <v>6</v>
      </c>
      <c r="E294" s="27">
        <v>43800</v>
      </c>
      <c r="F294" s="28">
        <v>224.32</v>
      </c>
      <c r="G294" s="24"/>
      <c r="H294" s="7">
        <f t="shared" si="183"/>
        <v>224.32</v>
      </c>
      <c r="I294" s="14"/>
      <c r="J294" s="8">
        <f t="shared" si="184"/>
        <v>0</v>
      </c>
      <c r="K294" s="8">
        <f t="shared" si="185"/>
        <v>0</v>
      </c>
      <c r="L294" s="19">
        <f t="shared" si="186"/>
        <v>224.32</v>
      </c>
      <c r="M294" s="19"/>
      <c r="N294" s="5"/>
    </row>
    <row r="295" spans="1:14" ht="14.25" customHeight="1" x14ac:dyDescent="0.25">
      <c r="A295" s="44"/>
      <c r="C295" s="22" t="s">
        <v>41</v>
      </c>
      <c r="D295" s="22" t="s">
        <v>6</v>
      </c>
      <c r="E295" s="27">
        <v>43739</v>
      </c>
      <c r="F295" s="28">
        <v>54.25</v>
      </c>
      <c r="G295" s="24"/>
      <c r="H295" s="7">
        <f t="shared" si="183"/>
        <v>54.25</v>
      </c>
      <c r="I295" s="14"/>
      <c r="J295" s="8">
        <f t="shared" si="184"/>
        <v>0</v>
      </c>
      <c r="K295" s="8">
        <f t="shared" si="185"/>
        <v>0</v>
      </c>
      <c r="L295" s="19">
        <f t="shared" si="186"/>
        <v>54.25</v>
      </c>
      <c r="M295" s="19"/>
      <c r="N295" s="5"/>
    </row>
    <row r="296" spans="1:14" ht="14.25" customHeight="1" x14ac:dyDescent="0.25">
      <c r="A296" s="44"/>
      <c r="C296" s="24" t="s">
        <v>38</v>
      </c>
      <c r="D296" s="22" t="s">
        <v>6</v>
      </c>
      <c r="E296" s="27">
        <v>43739</v>
      </c>
      <c r="F296" s="28">
        <v>165.62</v>
      </c>
      <c r="G296" s="24"/>
      <c r="H296" s="7">
        <f t="shared" si="183"/>
        <v>165.62</v>
      </c>
      <c r="I296" s="14"/>
      <c r="J296" s="8">
        <f t="shared" si="184"/>
        <v>0</v>
      </c>
      <c r="K296" s="8">
        <f t="shared" si="185"/>
        <v>0</v>
      </c>
      <c r="L296" s="19">
        <f t="shared" si="186"/>
        <v>165.62</v>
      </c>
      <c r="M296" s="19"/>
      <c r="N296" s="5"/>
    </row>
    <row r="297" spans="1:14" ht="14.25" customHeight="1" x14ac:dyDescent="0.25">
      <c r="A297" s="44"/>
      <c r="C297" s="24" t="s">
        <v>38</v>
      </c>
      <c r="D297" s="22" t="s">
        <v>6</v>
      </c>
      <c r="E297" s="27">
        <v>43739</v>
      </c>
      <c r="F297" s="28">
        <v>143.80000000000001</v>
      </c>
      <c r="G297" s="24"/>
      <c r="H297" s="7">
        <f t="shared" si="183"/>
        <v>143.80000000000001</v>
      </c>
      <c r="I297" s="14"/>
      <c r="J297" s="8">
        <f t="shared" si="184"/>
        <v>0</v>
      </c>
      <c r="K297" s="8">
        <f t="shared" si="185"/>
        <v>0</v>
      </c>
      <c r="L297" s="19">
        <f t="shared" si="186"/>
        <v>143.80000000000001</v>
      </c>
      <c r="M297" s="19"/>
      <c r="N297" s="5"/>
    </row>
    <row r="298" spans="1:14" ht="14.25" customHeight="1" x14ac:dyDescent="0.25">
      <c r="A298" s="44"/>
      <c r="C298" s="24" t="s">
        <v>37</v>
      </c>
      <c r="D298" s="22" t="s">
        <v>6</v>
      </c>
      <c r="E298" s="27">
        <v>43770</v>
      </c>
      <c r="F298" s="28">
        <v>1100</v>
      </c>
      <c r="G298" s="24"/>
      <c r="H298" s="7">
        <f t="shared" si="183"/>
        <v>1100</v>
      </c>
      <c r="I298" s="14"/>
      <c r="J298" s="8">
        <f t="shared" si="184"/>
        <v>0</v>
      </c>
      <c r="K298" s="8">
        <f t="shared" si="185"/>
        <v>0</v>
      </c>
      <c r="L298" s="19">
        <f t="shared" si="186"/>
        <v>1100</v>
      </c>
      <c r="M298" s="19"/>
      <c r="N298" s="5"/>
    </row>
    <row r="299" spans="1:14" ht="14.25" customHeight="1" x14ac:dyDescent="0.25">
      <c r="A299" s="44"/>
      <c r="C299" s="24" t="s">
        <v>38</v>
      </c>
      <c r="D299" s="22" t="s">
        <v>6</v>
      </c>
      <c r="E299" s="27">
        <v>43800</v>
      </c>
      <c r="F299" s="28">
        <v>682.38</v>
      </c>
      <c r="G299" s="24"/>
      <c r="H299" s="7">
        <f t="shared" ref="H299:H310" si="187">F299+G299</f>
        <v>682.38</v>
      </c>
      <c r="I299" s="14"/>
      <c r="J299" s="8">
        <f t="shared" ref="J299:J310" si="188">IF(D299="Y",$D$3*I299,0)</f>
        <v>0</v>
      </c>
      <c r="K299" s="8">
        <f t="shared" ref="K299:K310" si="189">IF(H299&gt;0, 0, I299+J299)</f>
        <v>0</v>
      </c>
      <c r="L299" s="19">
        <f t="shared" ref="L299:L310" si="190">H299+K299</f>
        <v>682.38</v>
      </c>
      <c r="M299" s="19"/>
      <c r="N299" s="5"/>
    </row>
    <row r="300" spans="1:14" ht="14.25" customHeight="1" x14ac:dyDescent="0.25">
      <c r="A300" s="25"/>
      <c r="C300" s="24" t="s">
        <v>27</v>
      </c>
      <c r="D300" s="22" t="s">
        <v>6</v>
      </c>
      <c r="E300" s="27">
        <v>43831</v>
      </c>
      <c r="F300" s="28">
        <v>224.32</v>
      </c>
      <c r="G300" s="24"/>
      <c r="H300" s="7">
        <f t="shared" si="187"/>
        <v>224.32</v>
      </c>
      <c r="I300" s="14"/>
      <c r="J300" s="8">
        <f t="shared" si="188"/>
        <v>0</v>
      </c>
      <c r="K300" s="8">
        <f t="shared" si="189"/>
        <v>0</v>
      </c>
      <c r="L300" s="19">
        <f t="shared" si="190"/>
        <v>224.32</v>
      </c>
      <c r="M300" s="19"/>
      <c r="N300" s="5"/>
    </row>
    <row r="301" spans="1:14" ht="14.25" customHeight="1" x14ac:dyDescent="0.25">
      <c r="A301" s="25"/>
      <c r="C301" s="24" t="s">
        <v>27</v>
      </c>
      <c r="D301" s="22" t="s">
        <v>6</v>
      </c>
      <c r="E301" s="27">
        <v>43862</v>
      </c>
      <c r="F301" s="28">
        <v>224.32</v>
      </c>
      <c r="G301" s="24"/>
      <c r="H301" s="7">
        <f t="shared" si="187"/>
        <v>224.32</v>
      </c>
      <c r="I301" s="14"/>
      <c r="J301" s="8">
        <f t="shared" si="188"/>
        <v>0</v>
      </c>
      <c r="K301" s="8">
        <f t="shared" si="189"/>
        <v>0</v>
      </c>
      <c r="L301" s="19">
        <f t="shared" si="190"/>
        <v>224.32</v>
      </c>
      <c r="M301" s="19"/>
      <c r="N301" s="5"/>
    </row>
    <row r="302" spans="1:14" ht="14.25" customHeight="1" x14ac:dyDescent="0.25">
      <c r="A302" s="25"/>
      <c r="C302" s="24" t="s">
        <v>37</v>
      </c>
      <c r="D302" s="22" t="s">
        <v>6</v>
      </c>
      <c r="E302" s="27">
        <v>43862</v>
      </c>
      <c r="F302" s="28">
        <v>154.94999999999999</v>
      </c>
      <c r="G302" s="24"/>
      <c r="H302" s="7">
        <f t="shared" si="187"/>
        <v>154.94999999999999</v>
      </c>
      <c r="I302" s="14"/>
      <c r="J302" s="8">
        <f t="shared" si="188"/>
        <v>0</v>
      </c>
      <c r="K302" s="8">
        <f t="shared" si="189"/>
        <v>0</v>
      </c>
      <c r="L302" s="19">
        <f t="shared" si="190"/>
        <v>154.94999999999999</v>
      </c>
      <c r="M302" s="19"/>
      <c r="N302" s="5"/>
    </row>
    <row r="303" spans="1:14" ht="14.25" customHeight="1" x14ac:dyDescent="0.25">
      <c r="A303" s="25"/>
      <c r="C303" s="24" t="s">
        <v>27</v>
      </c>
      <c r="D303" s="22" t="s">
        <v>6</v>
      </c>
      <c r="E303" s="27">
        <v>43891</v>
      </c>
      <c r="F303" s="28">
        <v>224.32</v>
      </c>
      <c r="G303" s="24"/>
      <c r="H303" s="7">
        <f t="shared" si="187"/>
        <v>224.32</v>
      </c>
      <c r="I303" s="14"/>
      <c r="J303" s="8">
        <f t="shared" si="188"/>
        <v>0</v>
      </c>
      <c r="K303" s="8">
        <f t="shared" si="189"/>
        <v>0</v>
      </c>
      <c r="L303" s="19">
        <f t="shared" si="190"/>
        <v>224.32</v>
      </c>
      <c r="M303" s="19"/>
      <c r="N303" s="5"/>
    </row>
    <row r="304" spans="1:14" ht="14.25" customHeight="1" x14ac:dyDescent="0.25">
      <c r="A304" s="25"/>
      <c r="C304" s="24" t="s">
        <v>25</v>
      </c>
      <c r="D304" s="22" t="s">
        <v>6</v>
      </c>
      <c r="E304" s="26"/>
      <c r="F304" s="28"/>
      <c r="G304" s="24"/>
      <c r="H304" s="7">
        <f t="shared" si="187"/>
        <v>0</v>
      </c>
      <c r="I304" s="14"/>
      <c r="J304" s="8">
        <f t="shared" si="188"/>
        <v>0</v>
      </c>
      <c r="K304" s="8">
        <f t="shared" si="189"/>
        <v>0</v>
      </c>
      <c r="L304" s="19">
        <f t="shared" si="190"/>
        <v>0</v>
      </c>
      <c r="M304" s="19"/>
      <c r="N304" s="5"/>
    </row>
    <row r="305" spans="1:14" ht="14.25" customHeight="1" x14ac:dyDescent="0.25">
      <c r="A305" s="25"/>
      <c r="C305" s="24" t="s">
        <v>25</v>
      </c>
      <c r="D305" s="22" t="s">
        <v>6</v>
      </c>
      <c r="E305" s="26"/>
      <c r="F305" s="28"/>
      <c r="G305" s="24"/>
      <c r="H305" s="7">
        <f t="shared" si="187"/>
        <v>0</v>
      </c>
      <c r="I305" s="14"/>
      <c r="J305" s="8">
        <f t="shared" si="188"/>
        <v>0</v>
      </c>
      <c r="K305" s="8">
        <f t="shared" si="189"/>
        <v>0</v>
      </c>
      <c r="L305" s="19">
        <f t="shared" si="190"/>
        <v>0</v>
      </c>
      <c r="M305" s="19"/>
      <c r="N305" s="5"/>
    </row>
    <row r="306" spans="1:14" ht="14.25" customHeight="1" x14ac:dyDescent="0.25">
      <c r="A306" s="25"/>
      <c r="C306" s="24" t="s">
        <v>25</v>
      </c>
      <c r="D306" s="22" t="s">
        <v>6</v>
      </c>
      <c r="E306" s="26"/>
      <c r="F306" s="28"/>
      <c r="G306" s="24"/>
      <c r="H306" s="7">
        <f t="shared" si="187"/>
        <v>0</v>
      </c>
      <c r="I306" s="14"/>
      <c r="J306" s="8">
        <f t="shared" si="188"/>
        <v>0</v>
      </c>
      <c r="K306" s="8">
        <f t="shared" si="189"/>
        <v>0</v>
      </c>
      <c r="L306" s="19">
        <f t="shared" si="190"/>
        <v>0</v>
      </c>
      <c r="M306" s="19"/>
      <c r="N306" s="5"/>
    </row>
    <row r="307" spans="1:14" ht="14.25" customHeight="1" x14ac:dyDescent="0.25">
      <c r="A307" s="25"/>
      <c r="C307" s="24" t="s">
        <v>25</v>
      </c>
      <c r="D307" s="22" t="s">
        <v>6</v>
      </c>
      <c r="E307" s="26"/>
      <c r="F307" s="28"/>
      <c r="G307" s="24"/>
      <c r="H307" s="7">
        <f t="shared" si="187"/>
        <v>0</v>
      </c>
      <c r="I307" s="14"/>
      <c r="J307" s="8">
        <f t="shared" si="188"/>
        <v>0</v>
      </c>
      <c r="K307" s="8">
        <f t="shared" si="189"/>
        <v>0</v>
      </c>
      <c r="L307" s="19">
        <f t="shared" si="190"/>
        <v>0</v>
      </c>
      <c r="M307" s="19"/>
      <c r="N307" s="5"/>
    </row>
    <row r="308" spans="1:14" ht="14.25" customHeight="1" x14ac:dyDescent="0.25">
      <c r="A308" s="25"/>
      <c r="C308" s="24" t="s">
        <v>25</v>
      </c>
      <c r="D308" s="22" t="s">
        <v>6</v>
      </c>
      <c r="E308" s="26"/>
      <c r="F308" s="28"/>
      <c r="G308" s="24"/>
      <c r="H308" s="7">
        <f t="shared" si="187"/>
        <v>0</v>
      </c>
      <c r="I308" s="14"/>
      <c r="J308" s="8">
        <f t="shared" si="188"/>
        <v>0</v>
      </c>
      <c r="K308" s="8">
        <f t="shared" si="189"/>
        <v>0</v>
      </c>
      <c r="L308" s="19">
        <f t="shared" si="190"/>
        <v>0</v>
      </c>
      <c r="M308" s="19"/>
      <c r="N308" s="5"/>
    </row>
    <row r="309" spans="1:14" ht="14.25" customHeight="1" x14ac:dyDescent="0.25">
      <c r="A309" s="25"/>
      <c r="C309" s="24" t="s">
        <v>25</v>
      </c>
      <c r="D309" s="22" t="s">
        <v>6</v>
      </c>
      <c r="E309" s="26"/>
      <c r="F309" s="28"/>
      <c r="G309" s="24"/>
      <c r="H309" s="7">
        <f t="shared" si="187"/>
        <v>0</v>
      </c>
      <c r="I309" s="14"/>
      <c r="J309" s="8">
        <f t="shared" si="188"/>
        <v>0</v>
      </c>
      <c r="K309" s="8">
        <f t="shared" si="189"/>
        <v>0</v>
      </c>
      <c r="L309" s="19">
        <f t="shared" si="190"/>
        <v>0</v>
      </c>
      <c r="M309" s="19"/>
      <c r="N309" s="5"/>
    </row>
    <row r="310" spans="1:14" ht="14.25" customHeight="1" x14ac:dyDescent="0.25">
      <c r="A310" s="25"/>
      <c r="C310" s="24" t="s">
        <v>25</v>
      </c>
      <c r="D310" s="22" t="s">
        <v>6</v>
      </c>
      <c r="E310" s="26"/>
      <c r="F310" s="28"/>
      <c r="G310" s="24"/>
      <c r="H310" s="7">
        <f t="shared" si="187"/>
        <v>0</v>
      </c>
      <c r="I310" s="14"/>
      <c r="J310" s="8">
        <f t="shared" si="188"/>
        <v>0</v>
      </c>
      <c r="K310" s="8">
        <f t="shared" si="189"/>
        <v>0</v>
      </c>
      <c r="L310" s="19">
        <f t="shared" si="190"/>
        <v>0</v>
      </c>
      <c r="M310" s="19"/>
      <c r="N310" s="5"/>
    </row>
    <row r="311" spans="1:14" ht="14.25" customHeight="1" x14ac:dyDescent="0.25">
      <c r="A311" s="25"/>
      <c r="C311" s="24" t="s">
        <v>25</v>
      </c>
      <c r="D311" s="22" t="s">
        <v>6</v>
      </c>
      <c r="E311" s="26"/>
      <c r="F311" s="28"/>
      <c r="G311" s="24"/>
      <c r="H311" s="7">
        <f t="shared" si="183"/>
        <v>0</v>
      </c>
      <c r="I311" s="14"/>
      <c r="J311" s="8">
        <f t="shared" si="184"/>
        <v>0</v>
      </c>
      <c r="K311" s="8">
        <f t="shared" si="185"/>
        <v>0</v>
      </c>
      <c r="L311" s="19">
        <f t="shared" si="186"/>
        <v>0</v>
      </c>
      <c r="M311" s="19"/>
      <c r="N311" s="5"/>
    </row>
    <row r="312" spans="1:14" ht="14.25" customHeight="1" x14ac:dyDescent="0.25">
      <c r="A312" s="25"/>
      <c r="C312" s="24" t="s">
        <v>25</v>
      </c>
      <c r="D312" s="22" t="s">
        <v>6</v>
      </c>
      <c r="E312" s="26"/>
      <c r="F312" s="28"/>
      <c r="G312" s="24"/>
      <c r="H312" s="7">
        <f t="shared" si="171"/>
        <v>0</v>
      </c>
      <c r="I312" s="14"/>
      <c r="J312" s="8">
        <f t="shared" si="172"/>
        <v>0</v>
      </c>
      <c r="K312" s="8">
        <f t="shared" si="173"/>
        <v>0</v>
      </c>
      <c r="L312" s="19">
        <f t="shared" si="174"/>
        <v>0</v>
      </c>
      <c r="M312" s="19"/>
      <c r="N312" s="5"/>
    </row>
    <row r="313" spans="1:14" ht="14.25" customHeight="1" x14ac:dyDescent="0.25">
      <c r="A313" s="24"/>
      <c r="B313" s="24"/>
      <c r="C313" s="24"/>
      <c r="E313" s="24"/>
      <c r="F313" s="10"/>
      <c r="G313" s="24"/>
      <c r="H313" s="7"/>
      <c r="I313" s="15"/>
      <c r="J313" s="8"/>
      <c r="K313" s="8"/>
      <c r="L313" s="19" t="s">
        <v>19</v>
      </c>
      <c r="M313" s="19">
        <f>SUM(L254:L313)</f>
        <v>10081.229999999998</v>
      </c>
      <c r="N313" s="5"/>
    </row>
    <row r="314" spans="1:14" ht="14.25" customHeight="1" x14ac:dyDescent="0.25">
      <c r="A314" s="13"/>
      <c r="B314" s="24"/>
      <c r="C314" s="24"/>
      <c r="D314" s="24"/>
      <c r="E314" s="6"/>
      <c r="F314" s="10"/>
      <c r="G314" s="6"/>
      <c r="H314" s="7"/>
      <c r="I314" s="14"/>
      <c r="J314" s="8"/>
      <c r="K314" s="8"/>
      <c r="L314" s="19"/>
      <c r="M314" s="19"/>
      <c r="N314" s="5"/>
    </row>
    <row r="315" spans="1:14" ht="14.25" customHeight="1" x14ac:dyDescent="0.25">
      <c r="A315" s="13"/>
      <c r="B315" s="24"/>
      <c r="C315" s="24"/>
      <c r="D315" s="24"/>
      <c r="E315" s="6"/>
      <c r="F315" s="10"/>
      <c r="G315" s="6"/>
      <c r="H315" s="7"/>
      <c r="I315" s="14"/>
      <c r="J315" s="8"/>
      <c r="K315" s="8"/>
      <c r="L315" s="20"/>
      <c r="M315" s="19"/>
      <c r="N315" s="5"/>
    </row>
    <row r="316" spans="1:14" ht="14.25" customHeight="1" x14ac:dyDescent="0.25">
      <c r="A316" s="13"/>
      <c r="B316" s="24"/>
      <c r="C316" s="24"/>
      <c r="D316" s="24"/>
      <c r="E316" s="6"/>
      <c r="F316" s="10"/>
      <c r="G316" s="6"/>
      <c r="H316" s="7"/>
      <c r="I316" s="14"/>
      <c r="J316" s="8"/>
      <c r="K316" s="8"/>
      <c r="L316" s="19"/>
      <c r="M316" s="19"/>
      <c r="N316" s="5"/>
    </row>
    <row r="317" spans="1:14" ht="14.25" customHeight="1" x14ac:dyDescent="0.25">
      <c r="A317" s="13"/>
      <c r="B317" s="24"/>
      <c r="C317" s="24"/>
      <c r="D317" s="24"/>
      <c r="E317" s="24"/>
      <c r="F317" s="10"/>
      <c r="G317" s="24"/>
      <c r="H317" s="7"/>
      <c r="I317" s="14"/>
      <c r="J317" s="8"/>
      <c r="K317" s="8"/>
      <c r="L317" s="19"/>
      <c r="M317" s="19"/>
      <c r="N317" s="5"/>
    </row>
    <row r="318" spans="1:14" ht="14.25" customHeight="1" x14ac:dyDescent="0.25">
      <c r="A318" s="13"/>
      <c r="B318" s="24"/>
      <c r="C318" s="24"/>
      <c r="D318" s="24"/>
      <c r="E318" s="24"/>
      <c r="F318" s="10"/>
      <c r="G318" s="24"/>
      <c r="H318" s="7"/>
      <c r="I318" s="14"/>
      <c r="J318" s="8"/>
      <c r="K318" s="8"/>
      <c r="L318" s="20"/>
      <c r="M318" s="19"/>
      <c r="N318" s="5"/>
    </row>
    <row r="319" spans="1:14" ht="14.25" customHeight="1" x14ac:dyDescent="0.25">
      <c r="A319" s="13"/>
      <c r="B319" s="24"/>
      <c r="C319" s="24"/>
      <c r="D319" s="24"/>
      <c r="E319" s="24"/>
      <c r="F319" s="10"/>
      <c r="G319" s="24"/>
      <c r="H319" s="7"/>
      <c r="I319" s="14"/>
      <c r="J319" s="8"/>
      <c r="K319" s="8"/>
      <c r="L319" s="19"/>
      <c r="M319" s="19"/>
      <c r="N319" s="5"/>
    </row>
    <row r="320" spans="1:14" ht="14.25" customHeight="1" x14ac:dyDescent="0.25">
      <c r="A320" s="24"/>
      <c r="B320" s="24"/>
      <c r="C320" s="13"/>
      <c r="D320" s="11"/>
      <c r="E320" s="24"/>
      <c r="F320" s="10"/>
      <c r="G320" s="7"/>
      <c r="H320" s="7"/>
      <c r="I320" s="8"/>
      <c r="J320" s="8"/>
      <c r="K320" s="8"/>
      <c r="L320" s="19"/>
      <c r="M320" s="19"/>
      <c r="N320" s="5"/>
    </row>
    <row r="321" spans="1:14" ht="14.25" customHeight="1" x14ac:dyDescent="0.25">
      <c r="A321" s="24"/>
      <c r="B321" s="24"/>
      <c r="C321" s="13"/>
      <c r="D321" s="11"/>
      <c r="E321" s="24"/>
      <c r="F321" s="10"/>
      <c r="G321" s="7"/>
      <c r="H321" s="7"/>
      <c r="I321" s="8"/>
      <c r="J321" s="8"/>
      <c r="K321" s="8"/>
      <c r="L321" s="20"/>
      <c r="M321" s="19"/>
      <c r="N321" s="5"/>
    </row>
    <row r="322" spans="1:14" ht="14.25" customHeight="1" x14ac:dyDescent="0.25">
      <c r="A322" s="24"/>
      <c r="B322" s="24"/>
      <c r="C322" s="13"/>
      <c r="D322" s="11"/>
      <c r="E322" s="24"/>
      <c r="F322" s="10"/>
      <c r="G322" s="7"/>
      <c r="H322" s="7"/>
      <c r="I322" s="8"/>
      <c r="J322" s="8"/>
      <c r="K322" s="8"/>
      <c r="L322" s="19"/>
      <c r="M322" s="19"/>
      <c r="N322" s="5"/>
    </row>
    <row r="323" spans="1:14" ht="14.25" customHeight="1" x14ac:dyDescent="0.25">
      <c r="A323" s="24"/>
      <c r="B323" s="24"/>
      <c r="C323" s="13"/>
      <c r="D323" s="11"/>
      <c r="E323" s="24"/>
      <c r="F323" s="10"/>
      <c r="G323" s="7"/>
      <c r="H323" s="7"/>
      <c r="I323" s="8"/>
      <c r="J323" s="8"/>
      <c r="K323" s="8"/>
      <c r="L323" s="19"/>
      <c r="M323" s="19"/>
      <c r="N323" s="5"/>
    </row>
    <row r="324" spans="1:14" ht="14.25" customHeight="1" x14ac:dyDescent="0.25">
      <c r="A324" s="24"/>
      <c r="B324" s="24"/>
      <c r="C324" s="13"/>
      <c r="D324" s="11"/>
      <c r="E324" s="24"/>
      <c r="F324" s="10"/>
      <c r="G324" s="7"/>
      <c r="H324" s="7"/>
      <c r="I324" s="8"/>
      <c r="J324" s="8"/>
      <c r="K324" s="8"/>
      <c r="L324" s="20"/>
      <c r="M324" s="19"/>
      <c r="N324" s="5"/>
    </row>
    <row r="325" spans="1:14" ht="14.25" customHeight="1" x14ac:dyDescent="0.25">
      <c r="A325" s="24"/>
      <c r="B325" s="24"/>
      <c r="C325" s="13"/>
      <c r="D325" s="11"/>
      <c r="E325" s="24"/>
      <c r="F325" s="10"/>
      <c r="G325" s="7"/>
      <c r="H325" s="7"/>
      <c r="I325" s="8"/>
      <c r="J325" s="8"/>
      <c r="K325" s="8"/>
      <c r="L325" s="19"/>
      <c r="M325" s="19"/>
      <c r="N325" s="5"/>
    </row>
    <row r="326" spans="1:14" ht="14.25" customHeight="1" x14ac:dyDescent="0.25">
      <c r="A326" s="2"/>
      <c r="B326" s="2"/>
      <c r="C326" s="12"/>
      <c r="D326" s="11"/>
      <c r="E326" s="2"/>
      <c r="F326" s="9"/>
      <c r="G326" s="7"/>
      <c r="H326" s="7"/>
      <c r="I326" s="8"/>
      <c r="J326" s="8"/>
      <c r="K326" s="8"/>
      <c r="L326" s="19"/>
      <c r="M326" s="19"/>
      <c r="N326" s="5"/>
    </row>
    <row r="327" spans="1:14" ht="14.25" customHeight="1" x14ac:dyDescent="0.25">
      <c r="A327" s="2"/>
      <c r="B327" s="2"/>
      <c r="C327" s="12"/>
      <c r="D327" s="11"/>
      <c r="E327" s="2"/>
      <c r="F327" s="9"/>
      <c r="G327" s="7"/>
      <c r="H327" s="7"/>
      <c r="I327" s="8"/>
      <c r="J327" s="8"/>
      <c r="K327" s="8"/>
      <c r="L327" s="19"/>
      <c r="M327" s="19"/>
      <c r="N327" s="5"/>
    </row>
    <row r="328" spans="1:14" ht="14.25" customHeight="1" x14ac:dyDescent="0.25">
      <c r="A328" s="2"/>
      <c r="B328" s="2"/>
      <c r="C328" s="12"/>
      <c r="D328" s="11"/>
      <c r="E328" s="2"/>
      <c r="F328" s="9"/>
      <c r="G328" s="7"/>
      <c r="H328" s="7"/>
      <c r="I328" s="8"/>
      <c r="J328" s="8"/>
      <c r="K328" s="8"/>
      <c r="L328" s="19"/>
      <c r="M328" s="19"/>
      <c r="N328" s="5"/>
    </row>
    <row r="329" spans="1:14" ht="14.25" customHeight="1" x14ac:dyDescent="0.25">
      <c r="A329" s="2"/>
      <c r="B329" s="2"/>
      <c r="C329" s="12"/>
      <c r="D329" s="11"/>
      <c r="E329" s="2"/>
      <c r="F329" s="9"/>
      <c r="G329" s="6"/>
      <c r="H329" s="7"/>
      <c r="I329" s="17"/>
      <c r="J329" s="8"/>
      <c r="K329" s="8"/>
      <c r="L329" s="19"/>
      <c r="M329" s="19"/>
      <c r="N329" s="5"/>
    </row>
    <row r="330" spans="1:14" ht="14.25" customHeight="1" x14ac:dyDescent="0.25">
      <c r="A330" s="2"/>
      <c r="B330" s="2"/>
      <c r="C330" s="12"/>
      <c r="D330" s="11"/>
      <c r="E330" s="2"/>
      <c r="F330" s="9"/>
      <c r="G330" s="6"/>
      <c r="H330" s="7"/>
      <c r="I330" s="18"/>
      <c r="J330" s="8"/>
      <c r="K330" s="8"/>
      <c r="L330" s="19"/>
      <c r="M330" s="19"/>
      <c r="N330" s="5"/>
    </row>
    <row r="331" spans="1:14" ht="14.25" customHeight="1" x14ac:dyDescent="0.25">
      <c r="A331" s="2"/>
      <c r="B331" s="2"/>
      <c r="C331" s="12"/>
      <c r="D331" s="11"/>
      <c r="E331" s="2"/>
      <c r="F331" s="9"/>
      <c r="G331" s="6"/>
      <c r="H331" s="7"/>
      <c r="I331" s="17"/>
      <c r="J331" s="8"/>
      <c r="K331" s="8"/>
      <c r="L331" s="19"/>
      <c r="M331" s="19"/>
      <c r="N331" s="5"/>
    </row>
    <row r="332" spans="1:14" ht="14.25" customHeight="1" x14ac:dyDescent="0.25">
      <c r="A332" s="2"/>
      <c r="B332" s="2"/>
      <c r="C332" s="12"/>
      <c r="D332" s="11"/>
      <c r="E332" s="2"/>
      <c r="F332" s="9"/>
      <c r="G332" s="6"/>
      <c r="H332" s="7"/>
      <c r="I332" s="17"/>
      <c r="J332" s="8"/>
      <c r="K332" s="8"/>
      <c r="L332" s="19"/>
      <c r="M332" s="19"/>
      <c r="N332" s="5"/>
    </row>
    <row r="333" spans="1:14" ht="14.25" customHeight="1" x14ac:dyDescent="0.25">
      <c r="A333" s="2"/>
      <c r="B333" s="12"/>
      <c r="C333" s="12"/>
      <c r="D333" s="11"/>
      <c r="E333" s="2"/>
      <c r="F333" s="9"/>
      <c r="G333" s="6"/>
      <c r="H333" s="7"/>
      <c r="I333" s="18"/>
      <c r="J333" s="8"/>
      <c r="K333" s="8"/>
      <c r="L333" s="19"/>
      <c r="M333" s="19"/>
      <c r="N333" s="5"/>
    </row>
    <row r="334" spans="1:14" ht="14.25" customHeight="1" x14ac:dyDescent="0.25">
      <c r="A334" s="2"/>
      <c r="B334" s="2"/>
      <c r="C334" s="12"/>
      <c r="D334" s="11"/>
      <c r="E334" s="2"/>
      <c r="F334" s="9"/>
      <c r="G334" s="6"/>
      <c r="H334" s="7"/>
      <c r="I334" s="17"/>
      <c r="J334" s="8"/>
      <c r="K334" s="8"/>
      <c r="L334" s="19"/>
      <c r="M334" s="19"/>
      <c r="N334" s="5"/>
    </row>
    <row r="335" spans="1:14" ht="14.25" customHeight="1" x14ac:dyDescent="0.25">
      <c r="A335" s="2"/>
      <c r="B335" s="2"/>
      <c r="C335" s="12"/>
      <c r="D335" s="11"/>
      <c r="E335" s="2"/>
      <c r="F335" s="9"/>
      <c r="G335" s="6"/>
      <c r="H335" s="7"/>
      <c r="I335" s="17"/>
      <c r="J335" s="8"/>
      <c r="K335" s="8"/>
      <c r="L335" s="19"/>
      <c r="M335" s="19"/>
      <c r="N335" s="5"/>
    </row>
    <row r="336" spans="1:14" ht="14.25" customHeight="1" x14ac:dyDescent="0.25">
      <c r="A336" s="2"/>
      <c r="B336" s="2"/>
      <c r="C336" s="12"/>
      <c r="D336" s="11"/>
      <c r="E336" s="2"/>
      <c r="F336" s="9"/>
      <c r="G336" s="6"/>
      <c r="H336" s="7"/>
      <c r="I336" s="17"/>
      <c r="J336" s="8"/>
      <c r="K336" s="8"/>
      <c r="L336" s="19"/>
      <c r="M336" s="19"/>
      <c r="N336" s="5"/>
    </row>
    <row r="337" spans="1:14" ht="14.25" customHeight="1" x14ac:dyDescent="0.25">
      <c r="A337" s="2"/>
      <c r="B337" s="2"/>
      <c r="C337" s="12"/>
      <c r="D337" s="11"/>
      <c r="E337" s="2"/>
      <c r="F337" s="9"/>
      <c r="G337" s="6"/>
      <c r="H337" s="7"/>
      <c r="I337" s="17"/>
      <c r="J337" s="8"/>
      <c r="K337" s="8"/>
      <c r="L337" s="19"/>
      <c r="M337" s="19"/>
      <c r="N337" s="5"/>
    </row>
    <row r="338" spans="1:14" ht="14.25" customHeight="1" x14ac:dyDescent="0.25">
      <c r="A338" s="2"/>
      <c r="B338" s="2"/>
      <c r="C338" s="12"/>
      <c r="D338" s="11"/>
      <c r="E338" s="2"/>
      <c r="F338" s="9"/>
      <c r="G338" s="6"/>
      <c r="H338" s="7"/>
      <c r="I338" s="17"/>
      <c r="J338" s="8"/>
      <c r="K338" s="8"/>
      <c r="L338" s="19"/>
      <c r="M338" s="19"/>
      <c r="N338" s="5"/>
    </row>
    <row r="339" spans="1:14" ht="14.25" customHeight="1" x14ac:dyDescent="0.25">
      <c r="A339" s="2"/>
      <c r="B339" s="2"/>
      <c r="C339" s="12"/>
      <c r="D339" s="11"/>
      <c r="E339" s="2"/>
      <c r="F339" s="9"/>
      <c r="G339" s="6"/>
      <c r="H339" s="7"/>
      <c r="I339" s="17"/>
      <c r="J339" s="8"/>
      <c r="K339" s="8"/>
      <c r="L339" s="19"/>
      <c r="M339" s="19"/>
      <c r="N339" s="5"/>
    </row>
    <row r="340" spans="1:14" ht="14.25" customHeight="1" x14ac:dyDescent="0.25">
      <c r="A340" s="2"/>
      <c r="B340" s="2"/>
      <c r="C340" s="12"/>
      <c r="D340" s="11"/>
      <c r="E340" s="2"/>
      <c r="F340" s="9"/>
      <c r="G340" s="6"/>
      <c r="H340" s="7"/>
      <c r="I340" s="17"/>
      <c r="J340" s="8"/>
      <c r="K340" s="8"/>
      <c r="L340" s="19"/>
      <c r="M340" s="19"/>
      <c r="N340" s="5"/>
    </row>
    <row r="341" spans="1:14" ht="14.25" customHeight="1" x14ac:dyDescent="0.25">
      <c r="A341" s="24"/>
      <c r="B341" s="24"/>
      <c r="C341" s="12"/>
      <c r="D341" s="11"/>
      <c r="E341" s="24"/>
      <c r="F341" s="10"/>
      <c r="G341" s="6"/>
      <c r="H341" s="7"/>
      <c r="I341" s="14"/>
      <c r="J341" s="8"/>
      <c r="K341" s="8"/>
      <c r="L341" s="19"/>
      <c r="M341" s="19"/>
      <c r="N341" s="5"/>
    </row>
    <row r="342" spans="1:14" ht="14.25" customHeight="1" x14ac:dyDescent="0.25">
      <c r="A342" s="24"/>
      <c r="B342" s="24"/>
      <c r="C342" s="12"/>
      <c r="D342" s="11"/>
      <c r="E342" s="24"/>
      <c r="F342" s="10"/>
      <c r="G342" s="6"/>
      <c r="H342" s="7"/>
      <c r="I342" s="14"/>
      <c r="J342" s="8"/>
      <c r="K342" s="8"/>
      <c r="L342" s="19"/>
      <c r="M342" s="19"/>
      <c r="N342" s="5"/>
    </row>
    <row r="343" spans="1:14" ht="14.25" customHeight="1" x14ac:dyDescent="0.25">
      <c r="A343" s="24"/>
      <c r="B343" s="24"/>
      <c r="C343" s="12"/>
      <c r="D343" s="11"/>
      <c r="E343" s="24"/>
      <c r="F343" s="10"/>
      <c r="G343" s="6"/>
      <c r="H343" s="7"/>
      <c r="I343" s="14"/>
      <c r="J343" s="8"/>
      <c r="K343" s="8"/>
      <c r="L343" s="19"/>
      <c r="M343" s="19"/>
      <c r="N343" s="5"/>
    </row>
    <row r="344" spans="1:14" ht="14.25" customHeight="1" x14ac:dyDescent="0.25">
      <c r="A344" s="24"/>
      <c r="B344" s="24"/>
      <c r="C344" s="12"/>
      <c r="D344" s="11"/>
      <c r="E344" s="24"/>
      <c r="F344" s="10"/>
      <c r="G344" s="6"/>
      <c r="H344" s="7"/>
      <c r="I344" s="14"/>
      <c r="J344" s="8"/>
      <c r="K344" s="8"/>
      <c r="L344" s="19"/>
      <c r="M344" s="19"/>
      <c r="N344" s="5"/>
    </row>
    <row r="345" spans="1:14" ht="14.25" customHeight="1" x14ac:dyDescent="0.25">
      <c r="A345" s="24"/>
      <c r="B345" s="24"/>
      <c r="C345" s="12"/>
      <c r="D345" s="11"/>
      <c r="E345" s="24"/>
      <c r="F345" s="10"/>
      <c r="G345" s="6"/>
      <c r="H345" s="7"/>
      <c r="I345" s="14"/>
      <c r="J345" s="8"/>
      <c r="K345" s="8"/>
      <c r="L345" s="19"/>
      <c r="M345" s="19"/>
      <c r="N345" s="5"/>
    </row>
    <row r="346" spans="1:14" ht="14.25" customHeight="1" x14ac:dyDescent="0.25">
      <c r="A346" s="24"/>
      <c r="B346" s="24"/>
      <c r="C346" s="12"/>
      <c r="D346" s="11"/>
      <c r="E346" s="24"/>
      <c r="F346" s="10"/>
      <c r="G346" s="6"/>
      <c r="H346" s="7"/>
      <c r="I346" s="14"/>
      <c r="J346" s="8"/>
      <c r="K346" s="8"/>
      <c r="L346" s="19"/>
      <c r="M346" s="19"/>
      <c r="N346" s="5"/>
    </row>
    <row r="347" spans="1:14" ht="14.25" customHeight="1" x14ac:dyDescent="0.25">
      <c r="A347" s="24"/>
      <c r="B347" s="24"/>
      <c r="C347" s="12"/>
      <c r="D347" s="11"/>
      <c r="E347" s="24"/>
      <c r="F347" s="10"/>
      <c r="G347" s="6"/>
      <c r="H347" s="7"/>
      <c r="I347" s="14"/>
      <c r="J347" s="8"/>
      <c r="K347" s="8"/>
      <c r="L347" s="20"/>
      <c r="M347" s="19"/>
      <c r="N347" s="5"/>
    </row>
    <row r="348" spans="1:14" ht="14.25" customHeight="1" x14ac:dyDescent="0.25">
      <c r="A348" s="24"/>
      <c r="B348" s="24"/>
      <c r="C348" s="12"/>
      <c r="D348" s="11"/>
      <c r="E348" s="24"/>
      <c r="F348" s="10"/>
      <c r="G348" s="6"/>
      <c r="H348" s="7"/>
      <c r="I348" s="14"/>
      <c r="J348" s="8"/>
      <c r="K348" s="8"/>
      <c r="L348" s="19"/>
      <c r="M348" s="19"/>
      <c r="N348" s="5"/>
    </row>
    <row r="349" spans="1:14" ht="14.25" customHeight="1" x14ac:dyDescent="0.25">
      <c r="A349" s="2"/>
      <c r="B349" s="2"/>
      <c r="C349" s="12"/>
      <c r="D349" s="11"/>
      <c r="E349" s="2"/>
      <c r="F349" s="9"/>
      <c r="G349" s="7"/>
      <c r="H349" s="7"/>
      <c r="I349" s="8"/>
      <c r="J349" s="8"/>
      <c r="K349" s="8"/>
      <c r="L349" s="19"/>
      <c r="M349" s="19"/>
      <c r="N349" s="5"/>
    </row>
    <row r="350" spans="1:14" ht="14.25" customHeight="1" x14ac:dyDescent="0.25">
      <c r="A350" s="2"/>
      <c r="B350" s="2"/>
      <c r="C350" s="12"/>
      <c r="D350" s="11"/>
      <c r="E350" s="2"/>
      <c r="F350" s="9"/>
      <c r="G350" s="7"/>
      <c r="H350" s="7"/>
      <c r="I350" s="8"/>
      <c r="J350" s="8"/>
      <c r="K350" s="8"/>
      <c r="L350" s="19"/>
      <c r="M350" s="19"/>
      <c r="N350" s="5"/>
    </row>
    <row r="351" spans="1:14" ht="14.25" customHeight="1" x14ac:dyDescent="0.25">
      <c r="A351" s="2"/>
      <c r="B351" s="2"/>
      <c r="C351" s="12"/>
      <c r="D351" s="11"/>
      <c r="E351" s="2"/>
      <c r="F351" s="9"/>
      <c r="G351" s="7"/>
      <c r="H351" s="7"/>
      <c r="I351" s="8"/>
      <c r="J351" s="8"/>
      <c r="K351" s="8"/>
      <c r="L351" s="19"/>
      <c r="M351" s="19"/>
      <c r="N351" s="5"/>
    </row>
    <row r="352" spans="1:14" ht="14.25" customHeight="1" x14ac:dyDescent="0.25">
      <c r="A352" s="2"/>
      <c r="B352" s="2"/>
      <c r="C352" s="12"/>
      <c r="D352" s="11"/>
      <c r="E352" s="2"/>
      <c r="F352" s="9"/>
      <c r="G352" s="6"/>
      <c r="H352" s="7"/>
      <c r="I352" s="17"/>
      <c r="J352" s="8"/>
      <c r="K352" s="8"/>
      <c r="L352" s="19"/>
      <c r="M352" s="19"/>
      <c r="N352" s="5"/>
    </row>
    <row r="353" spans="1:14" ht="14.25" customHeight="1" x14ac:dyDescent="0.25">
      <c r="A353" s="2"/>
      <c r="B353" s="2"/>
      <c r="C353" s="12"/>
      <c r="D353" s="11"/>
      <c r="E353" s="2"/>
      <c r="F353" s="9"/>
      <c r="G353" s="6"/>
      <c r="H353" s="7"/>
      <c r="I353" s="18"/>
      <c r="J353" s="8"/>
      <c r="K353" s="8"/>
      <c r="L353" s="19"/>
      <c r="M353" s="19"/>
      <c r="N353" s="5"/>
    </row>
    <row r="354" spans="1:14" ht="14.25" customHeight="1" x14ac:dyDescent="0.25">
      <c r="A354" s="2"/>
      <c r="B354" s="2"/>
      <c r="C354" s="12"/>
      <c r="D354" s="11"/>
      <c r="E354" s="2"/>
      <c r="F354" s="9"/>
      <c r="G354" s="6"/>
      <c r="H354" s="7"/>
      <c r="I354" s="17"/>
      <c r="J354" s="8"/>
      <c r="K354" s="8"/>
      <c r="L354" s="19"/>
      <c r="M354" s="19"/>
      <c r="N354" s="5"/>
    </row>
    <row r="355" spans="1:14" ht="14.25" customHeight="1" x14ac:dyDescent="0.25">
      <c r="A355" s="2"/>
      <c r="B355" s="2"/>
      <c r="C355" s="12"/>
      <c r="D355" s="11"/>
      <c r="E355" s="2"/>
      <c r="F355" s="9"/>
      <c r="G355" s="6"/>
      <c r="H355" s="7"/>
      <c r="I355" s="17"/>
      <c r="J355" s="8"/>
      <c r="K355" s="8"/>
      <c r="L355" s="19"/>
      <c r="M355" s="19"/>
      <c r="N355" s="5"/>
    </row>
    <row r="356" spans="1:14" ht="14.25" customHeight="1" x14ac:dyDescent="0.25">
      <c r="A356" s="2"/>
      <c r="B356" s="2"/>
      <c r="C356" s="12"/>
      <c r="D356" s="11"/>
      <c r="E356" s="2"/>
      <c r="F356" s="9"/>
      <c r="G356" s="6"/>
      <c r="H356" s="7"/>
      <c r="I356" s="17"/>
      <c r="J356" s="8"/>
      <c r="K356" s="8"/>
      <c r="L356" s="19"/>
      <c r="M356" s="19"/>
      <c r="N356" s="5"/>
    </row>
    <row r="357" spans="1:14" ht="14.25" customHeight="1" x14ac:dyDescent="0.25">
      <c r="A357" s="2"/>
      <c r="B357" s="2"/>
      <c r="C357" s="12"/>
      <c r="D357" s="11"/>
      <c r="E357" s="2"/>
      <c r="F357" s="9"/>
      <c r="G357" s="6"/>
      <c r="H357" s="7"/>
      <c r="I357" s="17"/>
      <c r="J357" s="8"/>
      <c r="K357" s="8"/>
      <c r="L357" s="19"/>
      <c r="M357" s="19"/>
      <c r="N357" s="5"/>
    </row>
    <row r="358" spans="1:14" ht="14.25" customHeight="1" x14ac:dyDescent="0.25">
      <c r="A358" s="2"/>
      <c r="B358" s="2"/>
      <c r="C358" s="12"/>
      <c r="D358" s="11"/>
      <c r="E358" s="2"/>
      <c r="F358" s="9"/>
      <c r="G358" s="6"/>
      <c r="H358" s="7"/>
      <c r="I358" s="17"/>
      <c r="J358" s="8"/>
      <c r="K358" s="8"/>
      <c r="L358" s="19"/>
      <c r="M358" s="19"/>
      <c r="N358" s="5"/>
    </row>
    <row r="359" spans="1:14" ht="14.25" customHeight="1" x14ac:dyDescent="0.25">
      <c r="A359" s="2"/>
      <c r="B359" s="2"/>
      <c r="C359" s="12"/>
      <c r="D359" s="11"/>
      <c r="E359" s="2"/>
      <c r="F359" s="9"/>
      <c r="G359" s="6"/>
      <c r="H359" s="7"/>
      <c r="I359" s="17"/>
      <c r="J359" s="8"/>
      <c r="K359" s="8"/>
      <c r="L359" s="19"/>
      <c r="M359" s="19"/>
      <c r="N359" s="5"/>
    </row>
    <row r="360" spans="1:14" ht="14.25" customHeight="1" x14ac:dyDescent="0.25">
      <c r="A360" s="2"/>
      <c r="B360" s="2"/>
      <c r="C360" s="12"/>
      <c r="D360" s="11"/>
      <c r="E360" s="2"/>
      <c r="F360" s="9"/>
      <c r="G360" s="6"/>
      <c r="H360" s="7"/>
      <c r="I360" s="17"/>
      <c r="J360" s="8"/>
      <c r="K360" s="8"/>
      <c r="L360" s="19"/>
      <c r="M360" s="19"/>
      <c r="N360" s="5"/>
    </row>
    <row r="361" spans="1:14" ht="14.25" customHeight="1" x14ac:dyDescent="0.25">
      <c r="A361" s="2"/>
      <c r="B361" s="2"/>
      <c r="C361" s="12"/>
      <c r="D361" s="11"/>
      <c r="E361" s="2"/>
      <c r="F361" s="9"/>
      <c r="G361" s="6"/>
      <c r="H361" s="7"/>
      <c r="I361" s="17"/>
      <c r="J361" s="8"/>
      <c r="K361" s="8"/>
      <c r="L361" s="19"/>
      <c r="M361" s="19"/>
      <c r="N361" s="5"/>
    </row>
    <row r="362" spans="1:14" ht="14.25" customHeight="1" x14ac:dyDescent="0.25">
      <c r="A362" s="2"/>
      <c r="B362" s="2"/>
      <c r="C362" s="12"/>
      <c r="D362" s="11"/>
      <c r="E362" s="2"/>
      <c r="F362" s="9"/>
      <c r="G362" s="6"/>
      <c r="H362" s="7"/>
      <c r="I362" s="17"/>
      <c r="J362" s="8"/>
      <c r="K362" s="8"/>
      <c r="L362" s="19"/>
      <c r="M362" s="19"/>
      <c r="N362" s="5"/>
    </row>
    <row r="363" spans="1:14" ht="14.25" customHeight="1" x14ac:dyDescent="0.25">
      <c r="A363" s="24"/>
      <c r="B363" s="24"/>
      <c r="C363" s="12"/>
      <c r="D363" s="11"/>
      <c r="E363" s="24"/>
      <c r="F363" s="10"/>
      <c r="G363" s="6"/>
      <c r="H363" s="7"/>
      <c r="I363" s="14"/>
      <c r="J363" s="8"/>
      <c r="K363" s="8"/>
      <c r="L363" s="19"/>
      <c r="M363" s="19"/>
      <c r="N363" s="5"/>
    </row>
    <row r="364" spans="1:14" ht="14.25" customHeight="1" x14ac:dyDescent="0.25">
      <c r="A364" s="24"/>
      <c r="B364" s="24"/>
      <c r="C364" s="12"/>
      <c r="D364" s="11"/>
      <c r="E364" s="24"/>
      <c r="F364" s="10"/>
      <c r="G364" s="6"/>
      <c r="H364" s="7"/>
      <c r="I364" s="14"/>
      <c r="J364" s="8"/>
      <c r="K364" s="8"/>
      <c r="L364" s="19"/>
      <c r="M364" s="19"/>
      <c r="N364" s="5"/>
    </row>
    <row r="365" spans="1:14" ht="14.25" customHeight="1" x14ac:dyDescent="0.25">
      <c r="A365" s="24"/>
      <c r="B365" s="24"/>
      <c r="C365" s="12"/>
      <c r="D365" s="11"/>
      <c r="E365" s="24"/>
      <c r="F365" s="10"/>
      <c r="G365" s="6"/>
      <c r="H365" s="7"/>
      <c r="I365" s="14"/>
      <c r="J365" s="8"/>
      <c r="K365" s="8"/>
      <c r="L365" s="19"/>
      <c r="M365" s="19"/>
      <c r="N365" s="5"/>
    </row>
    <row r="366" spans="1:14" ht="14.25" customHeight="1" x14ac:dyDescent="0.25">
      <c r="A366" s="24"/>
      <c r="B366" s="24"/>
      <c r="C366" s="12"/>
      <c r="D366" s="11"/>
      <c r="E366" s="24"/>
      <c r="F366" s="10"/>
      <c r="G366" s="6"/>
      <c r="H366" s="7"/>
      <c r="I366" s="14"/>
      <c r="J366" s="8"/>
      <c r="K366" s="8"/>
      <c r="L366" s="19"/>
      <c r="M366" s="19"/>
      <c r="N366" s="5"/>
    </row>
    <row r="367" spans="1:14" ht="14.25" customHeight="1" x14ac:dyDescent="0.25">
      <c r="A367" s="24"/>
      <c r="B367" s="24"/>
      <c r="C367" s="12"/>
      <c r="D367" s="11"/>
      <c r="E367" s="24"/>
      <c r="F367" s="10"/>
      <c r="G367" s="6"/>
      <c r="H367" s="7"/>
      <c r="I367" s="14"/>
      <c r="J367" s="8"/>
      <c r="K367" s="8"/>
      <c r="L367" s="19"/>
      <c r="M367" s="19"/>
      <c r="N367" s="5"/>
    </row>
    <row r="368" spans="1:14" ht="14.25" customHeight="1" x14ac:dyDescent="0.25">
      <c r="A368" s="24"/>
      <c r="B368" s="24"/>
      <c r="C368" s="12"/>
      <c r="D368" s="11"/>
      <c r="E368" s="24"/>
      <c r="F368" s="10"/>
      <c r="G368" s="6"/>
      <c r="H368" s="7"/>
      <c r="I368" s="14"/>
      <c r="J368" s="8"/>
      <c r="K368" s="8"/>
      <c r="L368" s="20"/>
      <c r="M368" s="19"/>
      <c r="N368" s="5"/>
    </row>
    <row r="369" spans="1:14" ht="14.25" customHeight="1" x14ac:dyDescent="0.25">
      <c r="A369" s="24"/>
      <c r="B369" s="24"/>
      <c r="C369" s="12"/>
      <c r="D369" s="11"/>
      <c r="E369" s="24"/>
      <c r="F369" s="10"/>
      <c r="G369" s="6"/>
      <c r="H369" s="7"/>
      <c r="I369" s="14"/>
      <c r="J369" s="8"/>
      <c r="K369" s="8"/>
      <c r="L369" s="19"/>
      <c r="M369" s="19"/>
      <c r="N369" s="5"/>
    </row>
    <row r="370" spans="1:14" ht="14.25" customHeight="1" x14ac:dyDescent="0.25">
      <c r="A370" s="2"/>
      <c r="B370" s="2"/>
      <c r="C370" s="12"/>
      <c r="D370" s="11"/>
      <c r="E370" s="2"/>
      <c r="F370" s="9"/>
      <c r="G370" s="6"/>
      <c r="H370" s="7"/>
      <c r="I370" s="17"/>
      <c r="J370" s="8"/>
      <c r="K370" s="8"/>
      <c r="L370" s="19"/>
      <c r="M370" s="19"/>
      <c r="N370" s="5"/>
    </row>
    <row r="371" spans="1:14" ht="14.25" customHeight="1" x14ac:dyDescent="0.25">
      <c r="A371" s="2"/>
      <c r="B371" s="2"/>
      <c r="C371" s="12"/>
      <c r="D371" s="11"/>
      <c r="E371" s="2"/>
      <c r="F371" s="9"/>
      <c r="G371" s="6"/>
      <c r="H371" s="7"/>
      <c r="I371" s="17"/>
      <c r="J371" s="8"/>
      <c r="K371" s="8"/>
      <c r="L371" s="19"/>
      <c r="M371" s="19"/>
      <c r="N371" s="5"/>
    </row>
    <row r="372" spans="1:14" ht="14.25" customHeight="1" x14ac:dyDescent="0.25">
      <c r="A372" s="24"/>
      <c r="B372" s="24"/>
      <c r="C372" s="12"/>
      <c r="D372" s="11"/>
      <c r="E372" s="24"/>
      <c r="F372" s="10"/>
      <c r="G372" s="6"/>
      <c r="H372" s="7"/>
      <c r="I372" s="14"/>
      <c r="J372" s="8"/>
      <c r="K372" s="8"/>
      <c r="L372" s="19"/>
      <c r="M372" s="19"/>
      <c r="N372" s="5"/>
    </row>
    <row r="373" spans="1:14" ht="14.25" customHeight="1" x14ac:dyDescent="0.25">
      <c r="A373" s="24"/>
      <c r="B373" s="24"/>
      <c r="C373" s="12"/>
      <c r="D373" s="11"/>
      <c r="E373" s="24"/>
      <c r="F373" s="10"/>
      <c r="G373" s="6"/>
      <c r="H373" s="7"/>
      <c r="I373" s="14"/>
      <c r="J373" s="8"/>
      <c r="K373" s="8"/>
      <c r="L373" s="20"/>
      <c r="M373" s="19"/>
      <c r="N373" s="5"/>
    </row>
    <row r="374" spans="1:14" ht="14.25" customHeight="1" x14ac:dyDescent="0.25">
      <c r="A374" s="24"/>
      <c r="B374" s="24"/>
      <c r="C374" s="12"/>
      <c r="D374" s="11"/>
      <c r="E374" s="24"/>
      <c r="F374" s="10"/>
      <c r="G374" s="6"/>
      <c r="H374" s="7"/>
      <c r="I374" s="14"/>
      <c r="J374" s="8"/>
      <c r="K374" s="8"/>
      <c r="L374" s="19"/>
      <c r="M374" s="19"/>
      <c r="N374" s="5"/>
    </row>
    <row r="375" spans="1:14" ht="14.25" customHeight="1" x14ac:dyDescent="0.25">
      <c r="A375" s="2"/>
      <c r="B375" s="2"/>
      <c r="C375" s="12"/>
      <c r="D375" s="11"/>
      <c r="E375" s="2"/>
      <c r="F375" s="9"/>
      <c r="G375" s="7"/>
      <c r="H375" s="7"/>
      <c r="I375" s="8"/>
      <c r="J375" s="8"/>
      <c r="K375" s="8"/>
      <c r="L375" s="19"/>
      <c r="M375" s="19"/>
      <c r="N375" s="5"/>
    </row>
    <row r="376" spans="1:14" ht="14.25" customHeight="1" x14ac:dyDescent="0.25">
      <c r="A376" s="2"/>
      <c r="B376" s="2"/>
      <c r="C376" s="12"/>
      <c r="D376" s="11"/>
      <c r="E376" s="2"/>
      <c r="F376" s="9"/>
      <c r="G376" s="7"/>
      <c r="H376" s="7"/>
      <c r="I376" s="8"/>
      <c r="J376" s="8"/>
      <c r="K376" s="8"/>
      <c r="L376" s="19"/>
      <c r="M376" s="19"/>
      <c r="N376" s="5"/>
    </row>
    <row r="377" spans="1:14" ht="14.25" customHeight="1" x14ac:dyDescent="0.25">
      <c r="A377" s="2"/>
      <c r="B377" s="2"/>
      <c r="C377" s="12"/>
      <c r="D377" s="11"/>
      <c r="E377" s="2"/>
      <c r="F377" s="9"/>
      <c r="G377" s="7"/>
      <c r="H377" s="7"/>
      <c r="I377" s="8"/>
      <c r="J377" s="8"/>
      <c r="K377" s="8"/>
      <c r="L377" s="19"/>
      <c r="M377" s="19"/>
      <c r="N377" s="5"/>
    </row>
    <row r="378" spans="1:14" ht="14.25" customHeight="1" x14ac:dyDescent="0.25">
      <c r="A378" s="2"/>
      <c r="B378" s="2"/>
      <c r="C378" s="12"/>
      <c r="D378" s="11"/>
      <c r="E378" s="2"/>
      <c r="F378" s="9"/>
      <c r="G378" s="6"/>
      <c r="H378" s="7"/>
      <c r="I378" s="18"/>
      <c r="J378" s="8"/>
      <c r="K378" s="8"/>
      <c r="L378" s="19"/>
      <c r="M378" s="19"/>
      <c r="N378" s="5"/>
    </row>
    <row r="379" spans="1:14" ht="14.25" customHeight="1" x14ac:dyDescent="0.25">
      <c r="A379" s="2"/>
      <c r="B379" s="2"/>
      <c r="C379" s="12"/>
      <c r="D379" s="11"/>
      <c r="E379" s="2"/>
      <c r="F379" s="9"/>
      <c r="G379" s="6"/>
      <c r="H379" s="7"/>
      <c r="I379" s="18"/>
      <c r="J379" s="8"/>
      <c r="K379" s="8"/>
      <c r="L379" s="19"/>
      <c r="M379" s="19"/>
      <c r="N379" s="5"/>
    </row>
    <row r="380" spans="1:14" ht="14.25" customHeight="1" x14ac:dyDescent="0.25">
      <c r="A380" s="2"/>
      <c r="B380" s="2"/>
      <c r="C380" s="12"/>
      <c r="D380" s="11"/>
      <c r="E380" s="2"/>
      <c r="F380" s="9"/>
      <c r="G380" s="6"/>
      <c r="H380" s="7"/>
      <c r="I380" s="17"/>
      <c r="J380" s="8"/>
      <c r="K380" s="8"/>
      <c r="L380" s="19"/>
      <c r="M380" s="19"/>
      <c r="N380" s="5"/>
    </row>
    <row r="381" spans="1:14" ht="14.25" customHeight="1" x14ac:dyDescent="0.25">
      <c r="A381" s="2"/>
      <c r="B381" s="2"/>
      <c r="C381" s="12"/>
      <c r="D381" s="11"/>
      <c r="E381" s="2"/>
      <c r="F381" s="9"/>
      <c r="G381" s="6"/>
      <c r="H381" s="7"/>
      <c r="I381" s="18"/>
      <c r="J381" s="8"/>
      <c r="K381" s="8"/>
      <c r="L381" s="19"/>
      <c r="M381" s="19"/>
      <c r="N381" s="5"/>
    </row>
    <row r="382" spans="1:14" ht="14.25" customHeight="1" x14ac:dyDescent="0.25">
      <c r="A382" s="2"/>
      <c r="B382" s="2"/>
      <c r="C382" s="12"/>
      <c r="D382" s="11"/>
      <c r="E382" s="2"/>
      <c r="F382" s="9"/>
      <c r="G382" s="6"/>
      <c r="H382" s="7"/>
      <c r="I382" s="18"/>
      <c r="J382" s="8"/>
      <c r="K382" s="8"/>
      <c r="L382" s="19"/>
      <c r="M382" s="19"/>
      <c r="N382" s="5"/>
    </row>
    <row r="383" spans="1:14" ht="14.25" customHeight="1" x14ac:dyDescent="0.25">
      <c r="A383" s="2"/>
      <c r="B383" s="2"/>
      <c r="C383" s="12"/>
      <c r="D383" s="11"/>
      <c r="E383" s="2"/>
      <c r="F383" s="9"/>
      <c r="G383" s="6"/>
      <c r="H383" s="7"/>
      <c r="I383" s="18"/>
      <c r="J383" s="8"/>
      <c r="K383" s="8"/>
      <c r="L383" s="19"/>
      <c r="M383" s="19"/>
      <c r="N383" s="5"/>
    </row>
    <row r="384" spans="1:14" ht="14.25" customHeight="1" x14ac:dyDescent="0.25">
      <c r="A384" s="2"/>
      <c r="B384" s="2"/>
      <c r="C384" s="12"/>
      <c r="D384" s="11"/>
      <c r="E384" s="2"/>
      <c r="F384" s="9"/>
      <c r="G384" s="6"/>
      <c r="H384" s="7"/>
      <c r="I384" s="18"/>
      <c r="J384" s="8"/>
      <c r="K384" s="8"/>
      <c r="L384" s="19"/>
      <c r="M384" s="19"/>
      <c r="N384" s="5"/>
    </row>
    <row r="385" spans="1:14" ht="14.25" customHeight="1" x14ac:dyDescent="0.25">
      <c r="A385" s="2"/>
      <c r="B385" s="2"/>
      <c r="C385" s="12"/>
      <c r="D385" s="11"/>
      <c r="E385" s="2"/>
      <c r="F385" s="9"/>
      <c r="G385" s="6"/>
      <c r="H385" s="7"/>
      <c r="I385" s="17"/>
      <c r="J385" s="8"/>
      <c r="K385" s="8"/>
      <c r="L385" s="19"/>
      <c r="M385" s="19"/>
      <c r="N385" s="5"/>
    </row>
    <row r="386" spans="1:14" ht="14.25" customHeight="1" x14ac:dyDescent="0.25">
      <c r="A386" s="2"/>
      <c r="B386" s="2"/>
      <c r="C386" s="12"/>
      <c r="D386" s="11"/>
      <c r="E386" s="2"/>
      <c r="F386" s="9"/>
      <c r="G386" s="6"/>
      <c r="H386" s="7"/>
      <c r="I386" s="17"/>
      <c r="J386" s="8"/>
      <c r="K386" s="8"/>
      <c r="L386" s="19"/>
      <c r="M386" s="19"/>
      <c r="N386" s="5"/>
    </row>
    <row r="387" spans="1:14" ht="14.25" customHeight="1" x14ac:dyDescent="0.25">
      <c r="A387" s="2"/>
      <c r="B387" s="2"/>
      <c r="C387" s="12"/>
      <c r="D387" s="11"/>
      <c r="E387" s="2"/>
      <c r="F387" s="9"/>
      <c r="G387" s="6"/>
      <c r="H387" s="7"/>
      <c r="I387" s="17"/>
      <c r="J387" s="8"/>
      <c r="K387" s="8"/>
      <c r="L387" s="19"/>
      <c r="M387" s="19"/>
      <c r="N387" s="5"/>
    </row>
    <row r="388" spans="1:14" ht="14.25" customHeight="1" x14ac:dyDescent="0.25">
      <c r="A388" s="2"/>
      <c r="B388" s="2"/>
      <c r="C388" s="12"/>
      <c r="D388" s="11"/>
      <c r="E388" s="2"/>
      <c r="F388" s="9"/>
      <c r="G388" s="6"/>
      <c r="H388" s="7"/>
      <c r="I388" s="17"/>
      <c r="J388" s="8"/>
      <c r="K388" s="8"/>
      <c r="L388" s="19"/>
      <c r="M388" s="19"/>
      <c r="N388" s="5"/>
    </row>
    <row r="389" spans="1:14" ht="14.25" customHeight="1" x14ac:dyDescent="0.25">
      <c r="A389" s="24"/>
      <c r="B389" s="24"/>
      <c r="C389" s="12"/>
      <c r="D389" s="11"/>
      <c r="E389" s="24"/>
      <c r="F389" s="10"/>
      <c r="G389" s="6"/>
      <c r="H389" s="7"/>
      <c r="I389" s="14"/>
      <c r="J389" s="8"/>
      <c r="K389" s="8"/>
      <c r="L389" s="19"/>
      <c r="M389" s="19"/>
      <c r="N389" s="5"/>
    </row>
    <row r="390" spans="1:14" ht="14.25" customHeight="1" x14ac:dyDescent="0.25">
      <c r="A390" s="24"/>
      <c r="B390" s="24"/>
      <c r="C390" s="12"/>
      <c r="D390" s="11"/>
      <c r="E390" s="24"/>
      <c r="F390" s="10"/>
      <c r="G390" s="6"/>
      <c r="H390" s="7"/>
      <c r="I390" s="14"/>
      <c r="J390" s="8"/>
      <c r="K390" s="8"/>
      <c r="L390" s="19"/>
      <c r="M390" s="19"/>
      <c r="N390" s="5"/>
    </row>
    <row r="391" spans="1:14" ht="14.25" customHeight="1" x14ac:dyDescent="0.25">
      <c r="A391" s="24"/>
      <c r="B391" s="24"/>
      <c r="C391" s="12"/>
      <c r="D391" s="11"/>
      <c r="E391" s="24"/>
      <c r="F391" s="10"/>
      <c r="G391" s="6"/>
      <c r="H391" s="7"/>
      <c r="I391" s="14"/>
      <c r="J391" s="8"/>
      <c r="K391" s="8"/>
      <c r="L391" s="19"/>
      <c r="M391" s="19"/>
      <c r="N391" s="5"/>
    </row>
    <row r="392" spans="1:14" ht="14.25" customHeight="1" x14ac:dyDescent="0.25">
      <c r="A392" s="24"/>
      <c r="B392" s="24"/>
      <c r="C392" s="12"/>
      <c r="D392" s="11"/>
      <c r="E392" s="24"/>
      <c r="F392" s="10"/>
      <c r="G392" s="6"/>
      <c r="H392" s="7"/>
      <c r="I392" s="14"/>
      <c r="J392" s="8"/>
      <c r="K392" s="8"/>
      <c r="L392" s="19"/>
      <c r="M392" s="19"/>
      <c r="N392" s="5"/>
    </row>
    <row r="393" spans="1:14" ht="14.25" customHeight="1" x14ac:dyDescent="0.25">
      <c r="A393" s="24"/>
      <c r="B393" s="24"/>
      <c r="C393" s="12"/>
      <c r="D393" s="11"/>
      <c r="E393" s="24"/>
      <c r="F393" s="10"/>
      <c r="G393" s="6"/>
      <c r="H393" s="7"/>
      <c r="I393" s="14"/>
      <c r="J393" s="8"/>
      <c r="K393" s="8"/>
      <c r="L393" s="19"/>
      <c r="M393" s="19"/>
      <c r="N393" s="5"/>
    </row>
    <row r="394" spans="1:14" ht="14.25" customHeight="1" x14ac:dyDescent="0.25">
      <c r="A394" s="24"/>
      <c r="B394" s="24"/>
      <c r="C394" s="12"/>
      <c r="D394" s="11"/>
      <c r="E394" s="24"/>
      <c r="F394" s="10"/>
      <c r="G394" s="6"/>
      <c r="H394" s="7"/>
      <c r="I394" s="14"/>
      <c r="J394" s="8"/>
      <c r="K394" s="8"/>
      <c r="L394" s="19"/>
      <c r="M394" s="19"/>
      <c r="N394" s="5"/>
    </row>
    <row r="395" spans="1:14" ht="14.25" customHeight="1" x14ac:dyDescent="0.25">
      <c r="A395" s="24"/>
      <c r="B395" s="24"/>
      <c r="C395" s="12"/>
      <c r="D395" s="11"/>
      <c r="E395" s="24"/>
      <c r="F395" s="10"/>
      <c r="G395" s="6"/>
      <c r="H395" s="7"/>
      <c r="I395" s="14"/>
      <c r="J395" s="8"/>
      <c r="K395" s="8"/>
      <c r="L395" s="19"/>
      <c r="M395" s="19"/>
      <c r="N395" s="5"/>
    </row>
    <row r="396" spans="1:14" ht="14.25" customHeight="1" x14ac:dyDescent="0.25">
      <c r="A396" s="24"/>
      <c r="B396" s="24"/>
      <c r="C396" s="12"/>
      <c r="D396" s="11"/>
      <c r="E396" s="24"/>
      <c r="F396" s="10"/>
      <c r="G396" s="6"/>
      <c r="H396" s="7"/>
      <c r="I396" s="14"/>
      <c r="J396" s="8"/>
      <c r="K396" s="8"/>
      <c r="L396" s="20"/>
      <c r="M396" s="19"/>
      <c r="N396" s="5"/>
    </row>
    <row r="397" spans="1:14" ht="14.25" customHeight="1" x14ac:dyDescent="0.25">
      <c r="A397" s="24"/>
      <c r="B397" s="24"/>
      <c r="C397" s="12"/>
      <c r="D397" s="11"/>
      <c r="E397" s="24"/>
      <c r="F397" s="10"/>
      <c r="G397" s="6"/>
      <c r="H397" s="7"/>
      <c r="I397" s="14"/>
      <c r="J397" s="8"/>
      <c r="K397" s="8"/>
      <c r="L397" s="19"/>
      <c r="M397" s="19"/>
      <c r="N397" s="5"/>
    </row>
    <row r="398" spans="1:14" ht="14.25" customHeight="1" x14ac:dyDescent="0.25">
      <c r="A398" s="2"/>
      <c r="B398" s="2"/>
      <c r="C398" s="12"/>
      <c r="D398" s="11"/>
      <c r="E398" s="2"/>
      <c r="F398" s="9"/>
      <c r="G398" s="6"/>
      <c r="H398" s="7"/>
      <c r="I398" s="17"/>
      <c r="J398" s="8"/>
      <c r="K398" s="8"/>
      <c r="L398" s="19"/>
      <c r="M398" s="19"/>
      <c r="N398" s="5"/>
    </row>
    <row r="399" spans="1:14" ht="14.25" customHeight="1" x14ac:dyDescent="0.25">
      <c r="A399" s="2"/>
      <c r="B399" s="2"/>
      <c r="C399" s="12"/>
      <c r="D399" s="11"/>
      <c r="E399" s="2"/>
      <c r="F399" s="9"/>
      <c r="G399" s="6"/>
      <c r="H399" s="7"/>
      <c r="I399" s="17"/>
      <c r="J399" s="8"/>
      <c r="K399" s="8"/>
      <c r="L399" s="19"/>
      <c r="M399" s="19"/>
      <c r="N399" s="5"/>
    </row>
    <row r="400" spans="1:14" ht="14.25" customHeight="1" x14ac:dyDescent="0.25">
      <c r="A400" s="2"/>
      <c r="B400" s="2"/>
      <c r="C400" s="12"/>
      <c r="D400" s="11"/>
      <c r="E400" s="2"/>
      <c r="F400" s="9"/>
      <c r="G400" s="6"/>
      <c r="H400" s="7"/>
      <c r="I400" s="17"/>
      <c r="J400" s="8"/>
      <c r="K400" s="8"/>
      <c r="L400" s="19"/>
      <c r="M400" s="19"/>
      <c r="N400" s="5"/>
    </row>
    <row r="401" spans="1:14" ht="14.25" customHeight="1" x14ac:dyDescent="0.25">
      <c r="A401" s="2"/>
      <c r="B401" s="2"/>
      <c r="C401" s="12"/>
      <c r="D401" s="11"/>
      <c r="E401" s="2"/>
      <c r="F401" s="9"/>
      <c r="G401" s="6"/>
      <c r="H401" s="7"/>
      <c r="I401" s="17"/>
      <c r="J401" s="8"/>
      <c r="K401" s="8"/>
      <c r="L401" s="19"/>
      <c r="M401" s="19"/>
      <c r="N401" s="5"/>
    </row>
    <row r="402" spans="1:14" ht="14.25" customHeight="1" x14ac:dyDescent="0.25">
      <c r="A402" s="24"/>
      <c r="B402" s="24"/>
      <c r="C402" s="12"/>
      <c r="D402" s="11"/>
      <c r="E402" s="24"/>
      <c r="F402" s="10"/>
      <c r="G402" s="6"/>
      <c r="H402" s="7"/>
      <c r="I402" s="14"/>
      <c r="J402" s="8"/>
      <c r="K402" s="8"/>
      <c r="L402" s="19"/>
      <c r="M402" s="19"/>
      <c r="N402" s="5"/>
    </row>
    <row r="403" spans="1:14" ht="14.25" customHeight="1" x14ac:dyDescent="0.25">
      <c r="A403" s="24"/>
      <c r="B403" s="24"/>
      <c r="C403" s="12"/>
      <c r="D403" s="11"/>
      <c r="E403" s="24"/>
      <c r="F403" s="10"/>
      <c r="G403" s="6"/>
      <c r="H403" s="7"/>
      <c r="I403" s="14"/>
      <c r="J403" s="8"/>
      <c r="K403" s="8"/>
      <c r="L403" s="19"/>
      <c r="M403" s="19"/>
      <c r="N403" s="5"/>
    </row>
    <row r="404" spans="1:14" ht="14.25" customHeight="1" x14ac:dyDescent="0.25">
      <c r="A404" s="24"/>
      <c r="B404" s="24"/>
      <c r="C404" s="12"/>
      <c r="D404" s="11"/>
      <c r="E404" s="24"/>
      <c r="F404" s="10"/>
      <c r="G404" s="6"/>
      <c r="H404" s="7"/>
      <c r="I404" s="14"/>
      <c r="J404" s="8"/>
      <c r="K404" s="8"/>
      <c r="L404" s="20"/>
      <c r="M404" s="19"/>
      <c r="N404" s="5"/>
    </row>
    <row r="405" spans="1:14" ht="14.25" customHeight="1" x14ac:dyDescent="0.25">
      <c r="A405" s="24"/>
      <c r="B405" s="24"/>
      <c r="C405" s="12"/>
      <c r="D405" s="11"/>
      <c r="E405" s="24"/>
      <c r="F405" s="10"/>
      <c r="G405" s="6"/>
      <c r="H405" s="7"/>
      <c r="I405" s="14"/>
      <c r="J405" s="8"/>
      <c r="K405" s="8"/>
      <c r="L405" s="19"/>
      <c r="M405" s="19"/>
      <c r="N405" s="5"/>
    </row>
    <row r="406" spans="1:14" ht="14.25" customHeight="1" x14ac:dyDescent="0.25">
      <c r="A406" s="13"/>
      <c r="B406" s="2"/>
      <c r="C406" s="2"/>
      <c r="D406" s="11"/>
      <c r="E406" s="24"/>
      <c r="F406" s="10"/>
      <c r="G406" s="6"/>
      <c r="H406" s="7"/>
      <c r="I406" s="14"/>
      <c r="J406" s="8"/>
      <c r="K406" s="8"/>
      <c r="L406" s="19"/>
      <c r="M406" s="19"/>
      <c r="N406" s="5"/>
    </row>
    <row r="407" spans="1:14" ht="14.25" customHeight="1" x14ac:dyDescent="0.25">
      <c r="A407" s="13"/>
      <c r="B407" s="2"/>
      <c r="C407" s="2"/>
      <c r="D407" s="11"/>
      <c r="E407" s="24"/>
      <c r="F407" s="10"/>
      <c r="G407" s="6"/>
      <c r="H407" s="7"/>
      <c r="I407" s="14"/>
      <c r="J407" s="8"/>
      <c r="K407" s="8"/>
      <c r="L407" s="20"/>
      <c r="M407" s="19"/>
      <c r="N407" s="5"/>
    </row>
    <row r="408" spans="1:14" ht="14.25" customHeight="1" x14ac:dyDescent="0.25">
      <c r="A408" s="13"/>
      <c r="B408" s="2"/>
      <c r="C408" s="2"/>
      <c r="D408" s="11"/>
      <c r="E408" s="24"/>
      <c r="F408" s="10"/>
      <c r="G408" s="6"/>
      <c r="H408" s="7"/>
      <c r="I408" s="14"/>
      <c r="J408" s="8"/>
      <c r="K408" s="8"/>
      <c r="L408" s="19"/>
      <c r="M408" s="19"/>
      <c r="N408" s="5"/>
    </row>
    <row r="409" spans="1:14" ht="14.25" customHeight="1" x14ac:dyDescent="0.25">
      <c r="A409" s="24"/>
      <c r="B409" s="24"/>
      <c r="C409" s="13"/>
      <c r="D409" s="11"/>
      <c r="E409" s="24"/>
      <c r="F409" s="10"/>
      <c r="G409" s="7"/>
      <c r="H409" s="7"/>
      <c r="I409" s="8"/>
      <c r="J409" s="8"/>
      <c r="K409" s="8"/>
      <c r="L409" s="19"/>
      <c r="M409" s="19"/>
      <c r="N409" s="5"/>
    </row>
    <row r="410" spans="1:14" ht="14.25" customHeight="1" x14ac:dyDescent="0.25">
      <c r="A410" s="13"/>
      <c r="B410" s="2"/>
      <c r="C410" s="2"/>
      <c r="D410" s="11"/>
      <c r="E410" s="24"/>
      <c r="F410" s="10"/>
      <c r="G410" s="6"/>
      <c r="H410" s="7"/>
      <c r="I410" s="14"/>
      <c r="J410" s="8"/>
      <c r="K410" s="8"/>
      <c r="L410" s="20"/>
      <c r="M410" s="19"/>
      <c r="N410" s="5"/>
    </row>
    <row r="411" spans="1:14" ht="14.25" customHeight="1" x14ac:dyDescent="0.25">
      <c r="M411" s="19"/>
      <c r="N411" s="5"/>
    </row>
    <row r="412" spans="1:14" ht="14.25" customHeight="1" x14ac:dyDescent="0.25">
      <c r="A412" s="24"/>
      <c r="B412" s="24"/>
      <c r="C412" s="13"/>
      <c r="D412" s="11"/>
      <c r="E412" s="24"/>
      <c r="F412" s="10"/>
      <c r="G412" s="7"/>
      <c r="H412" s="7"/>
      <c r="I412" s="8"/>
      <c r="J412" s="8"/>
      <c r="K412" s="8"/>
      <c r="L412" s="20"/>
      <c r="M412" s="19"/>
      <c r="N412" s="5"/>
    </row>
    <row r="413" spans="1:14" ht="14.25" customHeight="1" x14ac:dyDescent="0.25">
      <c r="A413" s="24"/>
      <c r="B413" s="24"/>
      <c r="C413" s="13"/>
      <c r="D413" s="11"/>
      <c r="E413" s="24"/>
      <c r="F413" s="10"/>
      <c r="G413" s="7"/>
      <c r="H413" s="7"/>
      <c r="I413" s="8"/>
      <c r="J413" s="8"/>
      <c r="K413" s="8"/>
      <c r="L413" s="19"/>
      <c r="M413" s="19"/>
      <c r="N413" s="5"/>
    </row>
    <row r="414" spans="1:14" ht="14.25" customHeight="1" x14ac:dyDescent="0.25">
      <c r="A414" s="1"/>
      <c r="B414" s="1"/>
      <c r="C414" s="24"/>
      <c r="D414" s="11"/>
      <c r="E414" s="6"/>
      <c r="F414" s="10"/>
      <c r="G414" s="6"/>
      <c r="H414" s="7"/>
      <c r="I414" s="14"/>
      <c r="J414" s="8"/>
      <c r="K414" s="8"/>
      <c r="L414" s="19"/>
      <c r="M414" s="19"/>
      <c r="N414" s="5"/>
    </row>
    <row r="415" spans="1:14" ht="14.25" customHeight="1" x14ac:dyDescent="0.25">
      <c r="A415" s="24"/>
      <c r="B415" s="24"/>
      <c r="C415" s="24"/>
      <c r="D415" s="11"/>
      <c r="E415" s="24"/>
      <c r="F415" s="10"/>
      <c r="G415" s="24"/>
      <c r="H415" s="7"/>
      <c r="I415" s="15"/>
      <c r="J415" s="8"/>
      <c r="K415" s="8"/>
      <c r="L415" s="19"/>
      <c r="M415" s="19"/>
      <c r="N415" s="5"/>
    </row>
    <row r="416" spans="1:14" ht="14.25" customHeight="1" x14ac:dyDescent="0.25">
      <c r="A416" s="24"/>
      <c r="B416" s="24"/>
      <c r="C416" s="24"/>
      <c r="D416" s="11"/>
      <c r="E416" s="24"/>
      <c r="F416" s="10"/>
      <c r="G416" s="24"/>
      <c r="H416" s="7"/>
      <c r="I416" s="14"/>
      <c r="J416" s="8"/>
      <c r="K416" s="8"/>
      <c r="L416" s="19"/>
      <c r="M416" s="19"/>
      <c r="N416" s="5"/>
    </row>
    <row r="417" spans="1:14" ht="14.25" customHeight="1" x14ac:dyDescent="0.25">
      <c r="A417" s="13"/>
      <c r="B417" s="24"/>
      <c r="C417" s="24"/>
      <c r="D417" s="11"/>
      <c r="E417" s="24"/>
      <c r="F417" s="10"/>
      <c r="G417" s="24"/>
      <c r="H417" s="7"/>
      <c r="I417" s="15"/>
      <c r="J417" s="8"/>
      <c r="K417" s="8"/>
      <c r="L417" s="19"/>
      <c r="M417" s="19"/>
      <c r="N417" s="5"/>
    </row>
    <row r="418" spans="1:14" ht="14.25" customHeight="1" x14ac:dyDescent="0.25">
      <c r="A418" s="13"/>
      <c r="B418" s="24"/>
      <c r="C418" s="24"/>
      <c r="D418" s="24"/>
      <c r="E418" s="24"/>
      <c r="F418" s="10"/>
      <c r="G418" s="24"/>
      <c r="H418" s="7"/>
      <c r="I418" s="15"/>
      <c r="J418" s="8"/>
      <c r="K418" s="8"/>
      <c r="L418" s="19"/>
      <c r="M418" s="19"/>
      <c r="N418" s="5"/>
    </row>
    <row r="419" spans="1:14" ht="14.25" customHeight="1" x14ac:dyDescent="0.25">
      <c r="A419" s="24"/>
      <c r="B419" s="24"/>
      <c r="C419" s="24"/>
      <c r="D419" s="24"/>
      <c r="E419" s="24"/>
      <c r="F419" s="10"/>
      <c r="G419" s="24"/>
      <c r="H419" s="7"/>
      <c r="I419" s="14"/>
      <c r="J419" s="8"/>
      <c r="K419" s="8"/>
      <c r="L419" s="19"/>
      <c r="M419" s="19"/>
      <c r="N419" s="5"/>
    </row>
    <row r="420" spans="1:14" ht="14.25" customHeight="1" x14ac:dyDescent="0.25">
      <c r="A420" s="24"/>
      <c r="B420" s="24"/>
      <c r="C420" s="24"/>
      <c r="D420" s="24"/>
      <c r="E420" s="24"/>
      <c r="F420" s="10"/>
      <c r="G420" s="24"/>
      <c r="H420" s="7"/>
      <c r="I420" s="14"/>
      <c r="J420" s="8"/>
      <c r="K420" s="8"/>
      <c r="L420" s="19"/>
      <c r="M420" s="19"/>
      <c r="N420" s="5"/>
    </row>
    <row r="421" spans="1:14" ht="14.25" customHeight="1" x14ac:dyDescent="0.25">
      <c r="A421" s="24"/>
      <c r="B421" s="24"/>
      <c r="C421" s="24"/>
      <c r="D421" s="24"/>
      <c r="E421" s="24"/>
      <c r="F421" s="10"/>
      <c r="G421" s="24"/>
      <c r="H421" s="7"/>
      <c r="I421" s="14"/>
      <c r="J421" s="8"/>
      <c r="K421" s="8"/>
      <c r="L421" s="19"/>
      <c r="M421" s="19"/>
      <c r="N421" s="5"/>
    </row>
    <row r="422" spans="1:14" ht="14.25" customHeight="1" x14ac:dyDescent="0.25">
      <c r="A422" s="24"/>
      <c r="B422" s="24"/>
      <c r="C422" s="24"/>
      <c r="D422" s="24"/>
      <c r="E422" s="24"/>
      <c r="F422" s="10"/>
      <c r="G422" s="24"/>
      <c r="H422" s="7"/>
      <c r="I422" s="14"/>
      <c r="J422" s="8"/>
      <c r="K422" s="8"/>
      <c r="L422" s="19"/>
      <c r="M422" s="19"/>
      <c r="N422" s="5"/>
    </row>
    <row r="423" spans="1:14" ht="14.25" customHeight="1" x14ac:dyDescent="0.25">
      <c r="A423" s="24"/>
      <c r="B423" s="24"/>
      <c r="C423" s="24"/>
      <c r="D423" s="24"/>
      <c r="E423" s="24"/>
      <c r="F423" s="10"/>
      <c r="G423" s="24"/>
      <c r="H423" s="7"/>
      <c r="I423" s="14"/>
      <c r="J423" s="8"/>
      <c r="K423" s="8"/>
      <c r="L423" s="19"/>
      <c r="M423" s="19"/>
      <c r="N423" s="5"/>
    </row>
    <row r="424" spans="1:14" ht="14.25" customHeight="1" x14ac:dyDescent="0.25">
      <c r="A424" s="24"/>
      <c r="B424" s="24"/>
      <c r="C424" s="24"/>
      <c r="D424" s="24"/>
      <c r="E424" s="24"/>
      <c r="F424" s="10"/>
      <c r="G424" s="24"/>
      <c r="H424" s="7"/>
      <c r="I424" s="14"/>
      <c r="J424" s="8"/>
      <c r="K424" s="8"/>
      <c r="L424" s="20"/>
      <c r="M424" s="19"/>
      <c r="N424" s="5"/>
    </row>
    <row r="425" spans="1:14" ht="14.25" customHeight="1" x14ac:dyDescent="0.25">
      <c r="A425" s="24"/>
      <c r="B425" s="24"/>
      <c r="C425" s="24"/>
      <c r="D425" s="24"/>
      <c r="E425" s="24"/>
      <c r="F425" s="10"/>
      <c r="G425" s="24"/>
      <c r="H425" s="7"/>
      <c r="I425" s="14"/>
      <c r="J425" s="8"/>
      <c r="K425" s="8"/>
      <c r="L425" s="19"/>
      <c r="M425" s="19"/>
      <c r="N425" s="5"/>
    </row>
    <row r="426" spans="1:14" ht="14.25" customHeight="1" x14ac:dyDescent="0.25">
      <c r="A426" s="24"/>
      <c r="B426" s="24"/>
      <c r="C426" s="24"/>
      <c r="D426" s="24"/>
      <c r="E426" s="24"/>
      <c r="F426" s="10"/>
      <c r="G426" s="6"/>
      <c r="H426" s="7"/>
      <c r="I426" s="14"/>
      <c r="J426" s="8"/>
      <c r="K426" s="8"/>
      <c r="L426" s="19"/>
      <c r="M426" s="19"/>
      <c r="N426" s="5"/>
    </row>
    <row r="427" spans="1:14" ht="14.25" customHeight="1" x14ac:dyDescent="0.25">
      <c r="A427" s="24"/>
      <c r="B427" s="24"/>
      <c r="C427" s="24"/>
      <c r="D427" s="24"/>
      <c r="E427" s="24"/>
      <c r="F427" s="10"/>
      <c r="G427" s="6"/>
      <c r="H427" s="7"/>
      <c r="I427" s="14"/>
      <c r="J427" s="8"/>
      <c r="K427" s="8"/>
      <c r="L427" s="19"/>
      <c r="M427" s="19"/>
      <c r="N427" s="5"/>
    </row>
    <row r="428" spans="1:14" ht="14.25" customHeight="1" x14ac:dyDescent="0.25">
      <c r="A428" s="24"/>
      <c r="B428" s="24"/>
      <c r="C428" s="24"/>
      <c r="D428" s="24"/>
      <c r="E428" s="24"/>
      <c r="F428" s="10"/>
      <c r="G428" s="6"/>
      <c r="H428" s="7"/>
      <c r="I428" s="14"/>
      <c r="J428" s="8"/>
      <c r="K428" s="8"/>
      <c r="L428" s="19"/>
      <c r="M428" s="19"/>
      <c r="N428" s="5"/>
    </row>
    <row r="429" spans="1:14" ht="14.25" customHeight="1" x14ac:dyDescent="0.25">
      <c r="A429" s="24"/>
      <c r="B429" s="24"/>
      <c r="C429" s="24"/>
      <c r="D429" s="24"/>
      <c r="E429" s="24"/>
      <c r="F429" s="10"/>
      <c r="G429" s="6"/>
      <c r="H429" s="7"/>
      <c r="I429" s="14"/>
      <c r="J429" s="8"/>
      <c r="K429" s="8"/>
      <c r="L429" s="19"/>
      <c r="M429" s="19"/>
      <c r="N429" s="5"/>
    </row>
    <row r="430" spans="1:14" ht="14.25" customHeight="1" x14ac:dyDescent="0.25">
      <c r="A430" s="24"/>
      <c r="B430" s="24"/>
      <c r="C430" s="24"/>
      <c r="D430" s="24"/>
      <c r="E430" s="24"/>
      <c r="F430" s="10"/>
      <c r="G430" s="6"/>
      <c r="H430" s="7"/>
      <c r="I430" s="14"/>
      <c r="J430" s="8"/>
      <c r="K430" s="8"/>
      <c r="L430" s="19"/>
      <c r="M430" s="19"/>
      <c r="N430" s="5"/>
    </row>
    <row r="431" spans="1:14" ht="14.25" customHeight="1" x14ac:dyDescent="0.25">
      <c r="A431" s="24"/>
      <c r="B431" s="24"/>
      <c r="C431" s="24"/>
      <c r="D431" s="24"/>
      <c r="E431" s="24"/>
      <c r="F431" s="10"/>
      <c r="G431" s="6"/>
      <c r="H431" s="7"/>
      <c r="I431" s="14"/>
      <c r="J431" s="8"/>
      <c r="K431" s="8"/>
      <c r="L431" s="19"/>
      <c r="M431" s="19"/>
      <c r="N431" s="5"/>
    </row>
    <row r="432" spans="1:14" ht="14.25" customHeight="1" x14ac:dyDescent="0.25">
      <c r="A432" s="24"/>
      <c r="B432" s="24"/>
      <c r="C432" s="24"/>
      <c r="D432" s="24"/>
      <c r="E432" s="24"/>
      <c r="F432" s="10"/>
      <c r="G432" s="6"/>
      <c r="H432" s="7"/>
      <c r="I432" s="14"/>
      <c r="J432" s="8"/>
      <c r="K432" s="8"/>
      <c r="L432" s="19"/>
      <c r="M432" s="19"/>
      <c r="N432" s="5"/>
    </row>
    <row r="433" spans="1:14" ht="14.25" customHeight="1" x14ac:dyDescent="0.25">
      <c r="A433" s="24"/>
      <c r="B433" s="24"/>
      <c r="C433" s="24"/>
      <c r="D433" s="24"/>
      <c r="E433" s="24"/>
      <c r="F433" s="10"/>
      <c r="G433" s="6"/>
      <c r="H433" s="7"/>
      <c r="I433" s="14"/>
      <c r="J433" s="8"/>
      <c r="K433" s="8"/>
      <c r="L433" s="19"/>
      <c r="M433" s="19"/>
      <c r="N433" s="5"/>
    </row>
    <row r="434" spans="1:14" ht="14.25" customHeight="1" x14ac:dyDescent="0.25">
      <c r="A434" s="24"/>
      <c r="B434" s="24"/>
      <c r="C434" s="24"/>
      <c r="D434" s="24"/>
      <c r="E434" s="24"/>
      <c r="F434" s="10"/>
      <c r="G434" s="6"/>
      <c r="H434" s="7"/>
      <c r="I434" s="14"/>
      <c r="J434" s="8"/>
      <c r="K434" s="8"/>
      <c r="L434" s="19"/>
      <c r="M434" s="19"/>
      <c r="N434" s="5"/>
    </row>
    <row r="435" spans="1:14" ht="14.25" customHeight="1" x14ac:dyDescent="0.25">
      <c r="A435" s="24"/>
      <c r="B435" s="24"/>
      <c r="C435" s="24"/>
      <c r="D435" s="24"/>
      <c r="E435" s="24"/>
      <c r="F435" s="10"/>
      <c r="G435" s="6"/>
      <c r="H435" s="7"/>
      <c r="I435" s="14"/>
      <c r="J435" s="8"/>
      <c r="K435" s="8"/>
      <c r="L435" s="19"/>
      <c r="M435" s="19"/>
      <c r="N435" s="5"/>
    </row>
    <row r="436" spans="1:14" ht="14.25" customHeight="1" x14ac:dyDescent="0.25">
      <c r="A436" s="24"/>
      <c r="B436" s="24"/>
      <c r="C436" s="24"/>
      <c r="D436" s="24"/>
      <c r="E436" s="24"/>
      <c r="F436" s="10"/>
      <c r="G436" s="6"/>
      <c r="H436" s="7"/>
      <c r="I436" s="14"/>
      <c r="J436" s="8"/>
      <c r="K436" s="8"/>
      <c r="L436" s="19"/>
      <c r="M436" s="19"/>
      <c r="N436" s="5"/>
    </row>
    <row r="437" spans="1:14" ht="14.25" customHeight="1" x14ac:dyDescent="0.25">
      <c r="A437" s="24"/>
      <c r="B437" s="24"/>
      <c r="C437" s="24"/>
      <c r="D437" s="24"/>
      <c r="E437" s="24"/>
      <c r="F437" s="10"/>
      <c r="G437" s="6"/>
      <c r="H437" s="7"/>
      <c r="I437" s="14"/>
      <c r="J437" s="8"/>
      <c r="K437" s="8"/>
      <c r="L437" s="19"/>
      <c r="M437" s="19"/>
      <c r="N437" s="5"/>
    </row>
    <row r="438" spans="1:14" ht="14.25" customHeight="1" x14ac:dyDescent="0.25">
      <c r="A438" s="24"/>
      <c r="B438" s="24"/>
      <c r="C438" s="24"/>
      <c r="D438" s="24"/>
      <c r="E438" s="24"/>
      <c r="F438" s="10"/>
      <c r="G438" s="6"/>
      <c r="H438" s="7"/>
      <c r="I438" s="14"/>
      <c r="J438" s="8"/>
      <c r="K438" s="8"/>
      <c r="L438" s="19"/>
      <c r="M438" s="19"/>
      <c r="N438" s="5"/>
    </row>
    <row r="439" spans="1:14" ht="14.25" customHeight="1" x14ac:dyDescent="0.25">
      <c r="A439" s="24"/>
      <c r="B439" s="24"/>
      <c r="C439" s="24"/>
      <c r="D439" s="24"/>
      <c r="E439" s="24"/>
      <c r="F439" s="10"/>
      <c r="G439" s="6"/>
      <c r="H439" s="7"/>
      <c r="I439" s="14"/>
      <c r="J439" s="8"/>
      <c r="K439" s="8"/>
      <c r="L439" s="19"/>
      <c r="M439" s="19"/>
      <c r="N439" s="5"/>
    </row>
    <row r="440" spans="1:14" ht="14.25" customHeight="1" x14ac:dyDescent="0.25">
      <c r="A440" s="24"/>
      <c r="B440" s="24"/>
      <c r="C440" s="24"/>
      <c r="D440" s="24"/>
      <c r="E440" s="24"/>
      <c r="F440" s="10"/>
      <c r="G440" s="6"/>
      <c r="H440" s="7"/>
      <c r="I440" s="14"/>
      <c r="J440" s="8"/>
      <c r="K440" s="8"/>
      <c r="L440" s="19"/>
      <c r="M440" s="19"/>
      <c r="N440" s="5"/>
    </row>
    <row r="441" spans="1:14" ht="14.25" customHeight="1" x14ac:dyDescent="0.25">
      <c r="A441" s="13"/>
      <c r="B441" s="24"/>
      <c r="C441" s="24"/>
      <c r="D441" s="24"/>
      <c r="E441" s="6"/>
      <c r="F441" s="10"/>
      <c r="G441" s="6"/>
      <c r="H441" s="7"/>
      <c r="I441" s="14"/>
      <c r="J441" s="8"/>
      <c r="K441" s="8"/>
      <c r="L441" s="19"/>
      <c r="M441" s="19"/>
      <c r="N441" s="5"/>
    </row>
    <row r="442" spans="1:14" ht="14.25" customHeight="1" x14ac:dyDescent="0.25">
      <c r="A442" s="1"/>
      <c r="B442" s="1"/>
      <c r="C442" s="1"/>
      <c r="D442" s="6"/>
      <c r="E442" s="6"/>
      <c r="F442" s="6"/>
      <c r="G442" s="6"/>
      <c r="H442" s="6"/>
      <c r="I442" s="6"/>
      <c r="J442" s="8"/>
      <c r="K442" s="8"/>
      <c r="L442" s="20"/>
      <c r="M442" s="19"/>
      <c r="N442" s="5"/>
    </row>
    <row r="443" spans="1:14" ht="14.25" customHeight="1" x14ac:dyDescent="0.25">
      <c r="A443" s="1"/>
      <c r="B443" s="1"/>
      <c r="C443" s="1"/>
      <c r="D443" s="6"/>
      <c r="E443" s="6"/>
      <c r="F443" s="6"/>
      <c r="G443" s="6"/>
      <c r="H443" s="6"/>
      <c r="I443" s="6"/>
      <c r="J443" s="8"/>
      <c r="K443" s="8"/>
      <c r="L443" s="7"/>
      <c r="M443" s="7"/>
      <c r="N443" s="5"/>
    </row>
    <row r="444" spans="1:14" ht="14.25" customHeight="1" x14ac:dyDescent="0.25">
      <c r="A444" s="1"/>
      <c r="B444" s="1"/>
      <c r="C444" s="1"/>
      <c r="D444" s="6"/>
      <c r="E444" s="6"/>
      <c r="F444" s="6"/>
      <c r="G444" s="6"/>
      <c r="H444" s="6"/>
      <c r="I444" s="6"/>
      <c r="J444" s="8"/>
      <c r="K444" s="8"/>
      <c r="L444" s="7"/>
      <c r="M444" s="7"/>
      <c r="N444" s="5"/>
    </row>
    <row r="445" spans="1:14" ht="14.25" customHeight="1" x14ac:dyDescent="0.25">
      <c r="A445" s="1"/>
      <c r="B445" s="1"/>
      <c r="C445" s="1"/>
      <c r="D445" s="6"/>
      <c r="E445" s="6"/>
      <c r="F445" s="6"/>
      <c r="G445" s="6"/>
      <c r="H445" s="6"/>
      <c r="I445" s="6"/>
      <c r="J445" s="8"/>
      <c r="K445" s="8"/>
      <c r="L445" s="7"/>
      <c r="M445" s="7"/>
      <c r="N445" s="5"/>
    </row>
    <row r="446" spans="1:14" ht="14.25" customHeight="1" x14ac:dyDescent="0.25">
      <c r="A446" s="1"/>
      <c r="B446" s="1"/>
      <c r="C446" s="1"/>
      <c r="D446" s="6"/>
      <c r="E446" s="6"/>
      <c r="F446" s="6"/>
      <c r="G446" s="6"/>
      <c r="H446" s="6"/>
      <c r="I446" s="6"/>
      <c r="J446" s="8"/>
      <c r="K446" s="8"/>
      <c r="L446" s="7"/>
      <c r="M446" s="7"/>
      <c r="N446" s="5"/>
    </row>
    <row r="447" spans="1:14" ht="14.25" customHeight="1" x14ac:dyDescent="0.25">
      <c r="A447" s="1"/>
      <c r="B447" s="1"/>
      <c r="C447" s="1"/>
      <c r="D447" s="6"/>
      <c r="E447" s="6"/>
      <c r="F447" s="6"/>
      <c r="G447" s="6"/>
      <c r="H447" s="6"/>
      <c r="I447" s="6"/>
      <c r="J447" s="8"/>
      <c r="K447" s="8"/>
      <c r="L447" s="7"/>
      <c r="M447" s="7"/>
      <c r="N447" s="5"/>
    </row>
    <row r="448" spans="1:14" ht="14.25" customHeight="1" x14ac:dyDescent="0.25">
      <c r="A448" s="1"/>
      <c r="B448" s="1"/>
      <c r="C448" s="1"/>
      <c r="D448" s="6"/>
      <c r="E448" s="6"/>
      <c r="F448" s="6"/>
      <c r="G448" s="6"/>
      <c r="H448" s="6"/>
      <c r="I448" s="6"/>
      <c r="J448" s="8"/>
      <c r="K448" s="8"/>
      <c r="L448" s="7"/>
      <c r="M448" s="7"/>
      <c r="N448" s="5"/>
    </row>
    <row r="449" spans="1:14" ht="14.25" customHeight="1" x14ac:dyDescent="0.25">
      <c r="A449" s="1"/>
      <c r="B449" s="1"/>
      <c r="C449" s="1"/>
      <c r="D449" s="6"/>
      <c r="E449" s="6"/>
      <c r="F449" s="6"/>
      <c r="G449" s="6"/>
      <c r="H449" s="6"/>
      <c r="I449" s="6"/>
      <c r="J449" s="8"/>
      <c r="K449" s="8"/>
      <c r="L449" s="7"/>
      <c r="M449" s="7"/>
      <c r="N449" s="5"/>
    </row>
    <row r="450" spans="1:14" ht="14.25" customHeight="1" x14ac:dyDescent="0.25">
      <c r="A450" s="1"/>
      <c r="B450" s="1"/>
      <c r="C450" s="1"/>
      <c r="D450" s="6"/>
      <c r="E450" s="6"/>
      <c r="F450" s="6"/>
      <c r="G450" s="6"/>
      <c r="H450" s="6"/>
      <c r="I450" s="6"/>
      <c r="J450" s="8"/>
      <c r="K450" s="8"/>
      <c r="L450" s="7"/>
      <c r="M450" s="7"/>
      <c r="N450" s="5"/>
    </row>
    <row r="451" spans="1:14" ht="14.25" customHeight="1" x14ac:dyDescent="0.25">
      <c r="A451" s="1"/>
      <c r="B451" s="1"/>
      <c r="C451" s="1"/>
      <c r="D451" s="6"/>
      <c r="E451" s="6"/>
      <c r="F451" s="6"/>
      <c r="G451" s="6"/>
      <c r="H451" s="6"/>
      <c r="I451" s="6"/>
      <c r="J451" s="8"/>
      <c r="K451" s="8"/>
      <c r="L451" s="7"/>
      <c r="M451" s="7"/>
      <c r="N451" s="5"/>
    </row>
    <row r="452" spans="1:14" ht="14.25" customHeight="1" x14ac:dyDescent="0.25">
      <c r="A452" s="1"/>
      <c r="B452" s="1"/>
      <c r="C452" s="1"/>
      <c r="D452" s="6"/>
      <c r="E452" s="6"/>
      <c r="F452" s="6"/>
      <c r="G452" s="6"/>
      <c r="H452" s="6"/>
      <c r="I452" s="6"/>
      <c r="J452" s="8"/>
      <c r="K452" s="8"/>
      <c r="L452" s="7"/>
      <c r="M452" s="7"/>
      <c r="N452" s="5"/>
    </row>
    <row r="453" spans="1:14" ht="14.25" customHeight="1" x14ac:dyDescent="0.25">
      <c r="A453" s="1"/>
      <c r="B453" s="1"/>
      <c r="C453" s="1"/>
      <c r="D453" s="6"/>
      <c r="E453" s="6"/>
      <c r="F453" s="6"/>
      <c r="G453" s="6"/>
      <c r="H453" s="6"/>
      <c r="I453" s="6"/>
      <c r="J453" s="8"/>
      <c r="K453" s="8"/>
      <c r="L453" s="7"/>
      <c r="M453" s="7"/>
      <c r="N453" s="5"/>
    </row>
    <row r="454" spans="1:14" ht="14.25" customHeight="1" x14ac:dyDescent="0.25">
      <c r="A454" s="1"/>
      <c r="B454" s="1"/>
      <c r="C454" s="1"/>
      <c r="D454" s="6"/>
      <c r="E454" s="6"/>
      <c r="F454" s="6"/>
      <c r="G454" s="6"/>
      <c r="H454" s="6"/>
      <c r="I454" s="6"/>
      <c r="J454" s="8"/>
      <c r="K454" s="8"/>
      <c r="L454" s="7"/>
      <c r="M454" s="7"/>
      <c r="N454" s="5"/>
    </row>
    <row r="455" spans="1:14" ht="14.25" customHeight="1" x14ac:dyDescent="0.25">
      <c r="A455" s="1"/>
      <c r="B455" s="1"/>
      <c r="C455" s="1"/>
      <c r="D455" s="6"/>
      <c r="E455" s="6"/>
      <c r="F455" s="6"/>
      <c r="G455" s="6"/>
      <c r="H455" s="6"/>
      <c r="I455" s="6"/>
      <c r="J455" s="8"/>
      <c r="K455" s="8"/>
      <c r="L455" s="7"/>
      <c r="M455" s="7"/>
      <c r="N455" s="5"/>
    </row>
    <row r="456" spans="1:14" ht="14.25" customHeight="1" x14ac:dyDescent="0.25">
      <c r="A456" s="1"/>
      <c r="B456" s="1"/>
      <c r="C456" s="1"/>
      <c r="D456" s="6"/>
      <c r="E456" s="6"/>
      <c r="F456" s="6"/>
      <c r="G456" s="6"/>
      <c r="H456" s="6"/>
      <c r="I456" s="6"/>
      <c r="J456" s="8"/>
      <c r="K456" s="8"/>
      <c r="L456" s="7"/>
      <c r="M456" s="7"/>
      <c r="N456" s="5"/>
    </row>
    <row r="457" spans="1:14" ht="14.25" customHeight="1" x14ac:dyDescent="0.25">
      <c r="A457" s="1"/>
      <c r="B457" s="1"/>
      <c r="C457" s="1"/>
      <c r="D457" s="6"/>
      <c r="E457" s="6"/>
      <c r="F457" s="6"/>
      <c r="G457" s="6"/>
      <c r="H457" s="6"/>
      <c r="I457" s="6"/>
      <c r="J457" s="8"/>
      <c r="K457" s="8"/>
      <c r="L457" s="7"/>
      <c r="M457" s="7"/>
      <c r="N457" s="5"/>
    </row>
    <row r="458" spans="1:14" ht="14.25" customHeight="1" x14ac:dyDescent="0.25">
      <c r="A458" s="1"/>
      <c r="B458" s="1"/>
      <c r="C458" s="1"/>
      <c r="D458" s="6"/>
      <c r="E458" s="6"/>
      <c r="F458" s="6"/>
      <c r="G458" s="6"/>
      <c r="H458" s="6"/>
      <c r="I458" s="6"/>
      <c r="J458" s="8"/>
      <c r="K458" s="8"/>
      <c r="L458" s="7"/>
      <c r="M458" s="7"/>
      <c r="N458" s="5"/>
    </row>
    <row r="459" spans="1:14" ht="14.25" customHeight="1" x14ac:dyDescent="0.25">
      <c r="A459" s="1"/>
      <c r="B459" s="1"/>
      <c r="C459" s="1"/>
      <c r="D459" s="6"/>
      <c r="E459" s="6"/>
      <c r="F459" s="6"/>
      <c r="G459" s="6"/>
      <c r="H459" s="6"/>
      <c r="I459" s="6"/>
      <c r="J459" s="8"/>
      <c r="K459" s="8"/>
      <c r="L459" s="7"/>
      <c r="M459" s="7"/>
      <c r="N459" s="5"/>
    </row>
    <row r="460" spans="1:14" ht="14.25" customHeight="1" x14ac:dyDescent="0.25">
      <c r="A460" s="1"/>
      <c r="B460" s="1"/>
      <c r="C460" s="1"/>
      <c r="D460" s="6"/>
      <c r="E460" s="6"/>
      <c r="F460" s="6"/>
      <c r="G460" s="6"/>
      <c r="H460" s="6"/>
      <c r="I460" s="6"/>
      <c r="J460" s="8"/>
      <c r="K460" s="8"/>
      <c r="L460" s="7"/>
      <c r="M460" s="7"/>
      <c r="N460" s="5"/>
    </row>
    <row r="461" spans="1:14" ht="14.25" customHeight="1" x14ac:dyDescent="0.25">
      <c r="A461" s="1"/>
      <c r="B461" s="1"/>
      <c r="C461" s="1"/>
      <c r="D461" s="6"/>
      <c r="E461" s="6"/>
      <c r="F461" s="6"/>
      <c r="G461" s="6"/>
      <c r="H461" s="6"/>
      <c r="I461" s="6"/>
      <c r="J461" s="8"/>
      <c r="K461" s="8"/>
      <c r="L461" s="7"/>
      <c r="M461" s="7"/>
      <c r="N461" s="5"/>
    </row>
    <row r="462" spans="1:14" ht="14.25" customHeight="1" x14ac:dyDescent="0.25">
      <c r="A462" s="1"/>
      <c r="B462" s="1"/>
      <c r="C462" s="1"/>
      <c r="D462" s="6"/>
      <c r="E462" s="6"/>
      <c r="F462" s="6"/>
      <c r="G462" s="6"/>
      <c r="H462" s="6"/>
      <c r="I462" s="6"/>
      <c r="J462" s="8"/>
      <c r="K462" s="8"/>
      <c r="L462" s="7"/>
      <c r="M462" s="7"/>
      <c r="N462" s="5"/>
    </row>
    <row r="463" spans="1:14" ht="14.25" customHeight="1" x14ac:dyDescent="0.25">
      <c r="A463" s="1"/>
      <c r="B463" s="1"/>
      <c r="C463" s="1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5"/>
    </row>
    <row r="464" spans="1:14" ht="14.25" customHeight="1" x14ac:dyDescent="0.25">
      <c r="A464" s="1"/>
      <c r="B464" s="1"/>
      <c r="C464" s="1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5"/>
    </row>
    <row r="465" spans="1:14" ht="14.25" customHeight="1" x14ac:dyDescent="0.25">
      <c r="A465" s="1"/>
      <c r="B465" s="1"/>
      <c r="C465" s="1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5"/>
    </row>
    <row r="466" spans="1:14" ht="14.25" customHeight="1" x14ac:dyDescent="0.25">
      <c r="A466" s="1"/>
      <c r="B466" s="1"/>
      <c r="C466" s="1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5"/>
    </row>
    <row r="467" spans="1:14" ht="14.25" customHeight="1" x14ac:dyDescent="0.25">
      <c r="A467" s="1"/>
      <c r="B467" s="1"/>
      <c r="C467" s="1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5"/>
    </row>
    <row r="468" spans="1:14" ht="14.25" customHeight="1" x14ac:dyDescent="0.25">
      <c r="A468" s="1"/>
      <c r="B468" s="1"/>
      <c r="C468" s="1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5"/>
    </row>
    <row r="469" spans="1:14" ht="14.25" customHeight="1" x14ac:dyDescent="0.25">
      <c r="A469" s="1"/>
      <c r="B469" s="1"/>
      <c r="C469" s="1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5"/>
    </row>
    <row r="470" spans="1:14" ht="14.25" customHeight="1" x14ac:dyDescent="0.25">
      <c r="A470" s="1"/>
      <c r="B470" s="1"/>
      <c r="C470" s="1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5"/>
    </row>
    <row r="471" spans="1:14" ht="14.25" customHeight="1" x14ac:dyDescent="0.25">
      <c r="A471" s="1"/>
      <c r="B471" s="1"/>
      <c r="C471" s="1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5"/>
    </row>
    <row r="472" spans="1:14" ht="14.25" customHeight="1" x14ac:dyDescent="0.25">
      <c r="A472" s="1"/>
      <c r="B472" s="1"/>
      <c r="C472" s="1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5"/>
    </row>
    <row r="473" spans="1:14" ht="14.25" customHeight="1" x14ac:dyDescent="0.25">
      <c r="A473" s="1"/>
      <c r="B473" s="1"/>
      <c r="C473" s="1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5"/>
    </row>
    <row r="474" spans="1:14" ht="14.25" customHeight="1" x14ac:dyDescent="0.25">
      <c r="A474" s="1"/>
      <c r="B474" s="1"/>
      <c r="C474" s="1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5"/>
    </row>
    <row r="475" spans="1:14" ht="14.25" customHeight="1" x14ac:dyDescent="0.25">
      <c r="A475" s="1"/>
      <c r="B475" s="1"/>
      <c r="C475" s="1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5"/>
    </row>
    <row r="476" spans="1:14" ht="14.25" customHeight="1" x14ac:dyDescent="0.25">
      <c r="A476" s="1"/>
      <c r="B476" s="1"/>
      <c r="C476" s="1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5"/>
    </row>
    <row r="477" spans="1:14" ht="14.25" customHeight="1" x14ac:dyDescent="0.25">
      <c r="A477" s="1"/>
      <c r="B477" s="1"/>
      <c r="C477" s="1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5"/>
    </row>
    <row r="478" spans="1:14" ht="14.25" customHeight="1" x14ac:dyDescent="0.25">
      <c r="A478" s="1"/>
      <c r="B478" s="1"/>
      <c r="C478" s="1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5"/>
    </row>
    <row r="479" spans="1:14" ht="14.25" customHeight="1" x14ac:dyDescent="0.25">
      <c r="A479" s="1"/>
      <c r="B479" s="1"/>
      <c r="C479" s="1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5"/>
    </row>
    <row r="480" spans="1:14" ht="14.25" customHeight="1" x14ac:dyDescent="0.25">
      <c r="A480" s="1"/>
      <c r="B480" s="1"/>
      <c r="C480" s="1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5"/>
    </row>
    <row r="481" spans="1:14" ht="14.25" customHeight="1" x14ac:dyDescent="0.25">
      <c r="A481" s="1"/>
      <c r="B481" s="1"/>
      <c r="C481" s="1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5"/>
    </row>
    <row r="482" spans="1:14" ht="14.25" customHeight="1" x14ac:dyDescent="0.25">
      <c r="A482" s="1"/>
      <c r="B482" s="1"/>
      <c r="C482" s="1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5"/>
    </row>
    <row r="483" spans="1:14" ht="14.25" customHeight="1" x14ac:dyDescent="0.25">
      <c r="A483" s="1"/>
      <c r="B483" s="1"/>
      <c r="C483" s="1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5"/>
    </row>
    <row r="484" spans="1:14" ht="14.25" customHeight="1" x14ac:dyDescent="0.25">
      <c r="A484" s="1"/>
      <c r="B484" s="1"/>
      <c r="C484" s="1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5"/>
    </row>
    <row r="485" spans="1:14" ht="14.25" customHeight="1" x14ac:dyDescent="0.25">
      <c r="A485" s="1"/>
      <c r="B485" s="1"/>
      <c r="C485" s="1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5"/>
    </row>
  </sheetData>
  <sortState ref="A7:M57">
    <sortCondition ref="C7:C57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A42847</vt:lpstr>
    </vt:vector>
  </TitlesOfParts>
  <Company>Montana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Koon</dc:creator>
  <cp:lastModifiedBy>Kim, Mara</cp:lastModifiedBy>
  <cp:lastPrinted>2012-01-11T18:21:09Z</cp:lastPrinted>
  <dcterms:created xsi:type="dcterms:W3CDTF">2011-07-27T14:46:18Z</dcterms:created>
  <dcterms:modified xsi:type="dcterms:W3CDTF">2020-07-07T17:29:08Z</dcterms:modified>
</cp:coreProperties>
</file>