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TM-10\POOLED FUND\A - Complete List of Pooled Fund Projects\TPF &amp; SPR Projects\TPF-5(198)--Texas--Solicit 1211\"/>
    </mc:Choice>
  </mc:AlternateContent>
  <bookViews>
    <workbookView xWindow="480" yWindow="343" windowWidth="17820" windowHeight="9343"/>
  </bookViews>
  <sheets>
    <sheet name="Funding Closeout" sheetId="19" r:id="rId1"/>
    <sheet name="Ohio" sheetId="4" r:id="rId2"/>
    <sheet name="Virginia" sheetId="5" r:id="rId3"/>
    <sheet name="New York" sheetId="6" r:id="rId4"/>
    <sheet name="Florida" sheetId="7" r:id="rId5"/>
    <sheet name="Colorado" sheetId="8" r:id="rId6"/>
    <sheet name="Minnesota" sheetId="9" r:id="rId7"/>
    <sheet name="Maryland" sheetId="10" r:id="rId8"/>
    <sheet name="Oregon" sheetId="11" r:id="rId9"/>
    <sheet name="Washington" sheetId="12" r:id="rId10"/>
    <sheet name="Texas" sheetId="13" r:id="rId11"/>
    <sheet name="Kentucky" sheetId="14" r:id="rId12"/>
    <sheet name="California" sheetId="15" r:id="rId13"/>
    <sheet name="North Carolina" sheetId="16" r:id="rId14"/>
    <sheet name="South Carolina" sheetId="17" r:id="rId15"/>
    <sheet name="Illinois" sheetId="18" r:id="rId16"/>
    <sheet name="Conneticut" sheetId="3" r:id="rId17"/>
  </sheets>
  <calcPr calcId="171027"/>
</workbook>
</file>

<file path=xl/calcChain.xml><?xml version="1.0" encoding="utf-8"?>
<calcChain xmlns="http://schemas.openxmlformats.org/spreadsheetml/2006/main">
  <c r="E6" i="3" l="1"/>
  <c r="C23" i="19" s="1"/>
  <c r="E6" i="18"/>
  <c r="C22" i="19" s="1"/>
  <c r="E10" i="17"/>
  <c r="C21" i="19" s="1"/>
  <c r="E8" i="16"/>
  <c r="C20" i="19" s="1"/>
  <c r="E11" i="15"/>
  <c r="C19" i="19" s="1"/>
  <c r="E11" i="14"/>
  <c r="C18" i="19" s="1"/>
  <c r="E26" i="13"/>
  <c r="C17" i="19" s="1"/>
  <c r="F17" i="19" s="1"/>
  <c r="E11" i="12"/>
  <c r="C16" i="19" s="1"/>
  <c r="E14" i="11"/>
  <c r="C15" i="19" s="1"/>
  <c r="E13" i="10"/>
  <c r="C14" i="19" s="1"/>
  <c r="E14" i="9"/>
  <c r="C13" i="19" s="1"/>
  <c r="E13" i="8"/>
  <c r="C12" i="19" s="1"/>
  <c r="F14" i="7"/>
  <c r="C11" i="19" s="1"/>
  <c r="E11" i="6"/>
  <c r="C10" i="19" s="1"/>
  <c r="E11" i="5"/>
  <c r="C9" i="19" s="1"/>
  <c r="E6" i="4"/>
  <c r="C8" i="19" s="1"/>
  <c r="F15" i="19" l="1"/>
  <c r="H15" i="19"/>
  <c r="H12" i="19"/>
  <c r="F12" i="19"/>
  <c r="H16" i="19"/>
  <c r="F16" i="19"/>
  <c r="F20" i="19"/>
  <c r="H20" i="19"/>
  <c r="F19" i="19"/>
  <c r="H19" i="19"/>
  <c r="F8" i="19"/>
  <c r="C24" i="19"/>
  <c r="D23" i="19" s="1"/>
  <c r="E23" i="19" s="1"/>
  <c r="G23" i="19" s="1"/>
  <c r="H8" i="19"/>
  <c r="F9" i="19"/>
  <c r="H9" i="19"/>
  <c r="F13" i="19"/>
  <c r="H13" i="19"/>
  <c r="H21" i="19"/>
  <c r="F21" i="19"/>
  <c r="D15" i="19"/>
  <c r="E15" i="19" s="1"/>
  <c r="G15" i="19" s="1"/>
  <c r="F11" i="19"/>
  <c r="H11" i="19"/>
  <c r="F23" i="19"/>
  <c r="H23" i="19"/>
  <c r="F10" i="19"/>
  <c r="H10" i="19"/>
  <c r="F14" i="19"/>
  <c r="H14" i="19"/>
  <c r="D14" i="19"/>
  <c r="E14" i="19" s="1"/>
  <c r="G14" i="19" s="1"/>
  <c r="H18" i="19"/>
  <c r="F18" i="19"/>
  <c r="F22" i="19"/>
  <c r="H22" i="19"/>
  <c r="D11" i="19" l="1"/>
  <c r="E11" i="19" s="1"/>
  <c r="G11" i="19" s="1"/>
  <c r="D13" i="19"/>
  <c r="E13" i="19" s="1"/>
  <c r="G13" i="19" s="1"/>
  <c r="D16" i="19"/>
  <c r="E16" i="19" s="1"/>
  <c r="G16" i="19" s="1"/>
  <c r="D22" i="19"/>
  <c r="E22" i="19" s="1"/>
  <c r="G22" i="19" s="1"/>
  <c r="F24" i="19"/>
  <c r="H24" i="19"/>
  <c r="D19" i="19"/>
  <c r="E19" i="19" s="1"/>
  <c r="G19" i="19" s="1"/>
  <c r="D20" i="19"/>
  <c r="E20" i="19" s="1"/>
  <c r="G20" i="19" s="1"/>
  <c r="D9" i="19"/>
  <c r="E9" i="19" s="1"/>
  <c r="G9" i="19" s="1"/>
  <c r="D21" i="19"/>
  <c r="E21" i="19" s="1"/>
  <c r="G21" i="19" s="1"/>
  <c r="D17" i="19"/>
  <c r="E17" i="19" s="1"/>
  <c r="G17" i="19" s="1"/>
  <c r="D12" i="19"/>
  <c r="E12" i="19" s="1"/>
  <c r="G12" i="19" s="1"/>
  <c r="D18" i="19"/>
  <c r="E18" i="19" s="1"/>
  <c r="G18" i="19" s="1"/>
  <c r="D10" i="19"/>
  <c r="E10" i="19" s="1"/>
  <c r="G10" i="19" s="1"/>
  <c r="D8" i="19"/>
  <c r="E8" i="19" l="1"/>
  <c r="D24" i="19"/>
  <c r="G8" i="19" l="1"/>
  <c r="G24" i="19" s="1"/>
  <c r="E24" i="19"/>
</calcChain>
</file>

<file path=xl/sharedStrings.xml><?xml version="1.0" encoding="utf-8"?>
<sst xmlns="http://schemas.openxmlformats.org/spreadsheetml/2006/main" count="418" uniqueCount="63">
  <si>
    <t>State</t>
  </si>
  <si>
    <t>L56E</t>
  </si>
  <si>
    <t>Maryland</t>
  </si>
  <si>
    <t>Ohio</t>
  </si>
  <si>
    <t>Colorado</t>
  </si>
  <si>
    <t>Florida</t>
  </si>
  <si>
    <t>New York</t>
  </si>
  <si>
    <t>Oregon</t>
  </si>
  <si>
    <t>Washington</t>
  </si>
  <si>
    <t>Minnesota</t>
  </si>
  <si>
    <t>L560</t>
  </si>
  <si>
    <t>Kentucky</t>
  </si>
  <si>
    <t>H550</t>
  </si>
  <si>
    <t>5L50</t>
  </si>
  <si>
    <t>L55E</t>
  </si>
  <si>
    <t>L550</t>
  </si>
  <si>
    <t>_0800</t>
  </si>
  <si>
    <t>_0860</t>
  </si>
  <si>
    <t>Virginia</t>
  </si>
  <si>
    <t>5L5E</t>
  </si>
  <si>
    <t>Total</t>
  </si>
  <si>
    <t>Texas</t>
  </si>
  <si>
    <t>California</t>
  </si>
  <si>
    <t>Q560</t>
  </si>
  <si>
    <t>M560</t>
  </si>
  <si>
    <t>North Carolina</t>
  </si>
  <si>
    <t>M550</t>
  </si>
  <si>
    <t>M444</t>
  </si>
  <si>
    <t>H560</t>
  </si>
  <si>
    <t>South Carolina</t>
  </si>
  <si>
    <t>Q550</t>
  </si>
  <si>
    <t>M56E</t>
  </si>
  <si>
    <t>M55E</t>
  </si>
  <si>
    <t>Q080</t>
  </si>
  <si>
    <t>Illinois</t>
  </si>
  <si>
    <t>Connecticut</t>
  </si>
  <si>
    <t>Z560</t>
  </si>
  <si>
    <t>Z550</t>
  </si>
  <si>
    <t>Z444</t>
  </si>
  <si>
    <t>Note:</t>
  </si>
  <si>
    <t>Program Code</t>
  </si>
  <si>
    <t>Year of Funds</t>
  </si>
  <si>
    <t>Amount</t>
  </si>
  <si>
    <t>420/09</t>
  </si>
  <si>
    <t>Check No. / Program Code</t>
  </si>
  <si>
    <t>Project Overage</t>
  </si>
  <si>
    <t>Program Code (e.g., L560)</t>
  </si>
  <si>
    <t>Contribution Percentage</t>
  </si>
  <si>
    <t>Invoice Amount</t>
  </si>
  <si>
    <t>Total Expenditures Per State</t>
  </si>
  <si>
    <t>UDO</t>
  </si>
  <si>
    <t xml:space="preserve">Actual Expenditure Distribution </t>
  </si>
  <si>
    <t>Project Manager: Casey Dusza</t>
  </si>
  <si>
    <t>as of 11/22/2019</t>
  </si>
  <si>
    <t xml:space="preserve">Virginia </t>
  </si>
  <si>
    <t>Funds Transferred</t>
  </si>
  <si>
    <t xml:space="preserve">Texas Department of Transportation covered the $678,797.25 overage.  </t>
  </si>
  <si>
    <t>reference state page</t>
  </si>
  <si>
    <t>Project No.: TPF-5(198) from 2009 - 2019</t>
  </si>
  <si>
    <t xml:space="preserve">FINAL DISTRIBUTION </t>
  </si>
  <si>
    <t>FMIS Transfer Date</t>
  </si>
  <si>
    <t>44145339</t>
  </si>
  <si>
    <t>FMIS Transfer Date / Check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</si>
</sst>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;@"/>
    <numFmt numFmtId="166" formatCode="_(&quot;$&quot;* #,##0.00_);_(&quot;$&quot;* \(#,##0.00\);_(&quot;$&quot;* &quot;-&quot;_);_(@_)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sz val="10"/>
      <color theme="1"/>
      <name val="Franklin Gothic Book"/>
      <family val="2"/>
    </font>
    <font>
      <b/>
      <sz val="10"/>
      <color indexed="10"/>
      <name val="Franklin Gothic Book"/>
      <family val="2"/>
    </font>
    <font>
      <b/>
      <u/>
      <sz val="10"/>
      <name val="Franklin Gothic Book"/>
      <family val="2"/>
    </font>
    <font>
      <sz val="10"/>
      <color rgb="FFFF0000"/>
      <name val="Franklin Gothic Book"/>
      <family val="2"/>
    </font>
    <font>
      <b/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1"/>
      <name val="Franklin Gothic Book"/>
      <family val="2"/>
    </font>
    <font>
      <b/>
      <sz val="11"/>
      <name val="Franklin Gothic Book"/>
      <family val="2"/>
    </font>
    <font>
      <sz val="11"/>
      <color rgb="FFFF0000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0" borderId="3" xfId="0" applyFont="1" applyBorder="1"/>
    <xf numFmtId="0" fontId="4" fillId="2" borderId="4" xfId="0" applyFont="1" applyFill="1" applyBorder="1" applyAlignment="1">
      <alignment horizontal="center" wrapText="1"/>
    </xf>
    <xf numFmtId="164" fontId="7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39" fontId="5" fillId="2" borderId="6" xfId="5" applyNumberFormat="1" applyFont="1" applyFill="1" applyBorder="1"/>
    <xf numFmtId="10" fontId="5" fillId="0" borderId="6" xfId="0" applyNumberFormat="1" applyFont="1" applyFill="1" applyBorder="1" applyAlignment="1">
      <alignment horizontal="right"/>
    </xf>
    <xf numFmtId="43" fontId="5" fillId="0" borderId="6" xfId="6" applyFont="1" applyBorder="1"/>
    <xf numFmtId="43" fontId="5" fillId="0" borderId="6" xfId="6" applyFont="1" applyBorder="1" applyAlignment="1">
      <alignment horizontal="right"/>
    </xf>
    <xf numFmtId="0" fontId="5" fillId="0" borderId="1" xfId="0" applyFont="1" applyFill="1" applyBorder="1"/>
    <xf numFmtId="39" fontId="5" fillId="2" borderId="1" xfId="5" applyNumberFormat="1" applyFont="1" applyFill="1" applyBorder="1"/>
    <xf numFmtId="10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right"/>
    </xf>
    <xf numFmtId="10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44" fontId="4" fillId="0" borderId="1" xfId="5" applyFont="1" applyBorder="1"/>
    <xf numFmtId="0" fontId="8" fillId="0" borderId="0" xfId="0" applyFont="1" applyFill="1" applyBorder="1"/>
    <xf numFmtId="0" fontId="4" fillId="0" borderId="0" xfId="0" applyFont="1" applyFill="1" applyBorder="1" applyAlignment="1">
      <alignment horizontal="left"/>
    </xf>
    <xf numFmtId="164" fontId="6" fillId="0" borderId="0" xfId="0" applyNumberFormat="1" applyFont="1"/>
    <xf numFmtId="40" fontId="5" fillId="0" borderId="0" xfId="0" applyNumberFormat="1" applyFont="1" applyFill="1"/>
    <xf numFmtId="40" fontId="4" fillId="0" borderId="0" xfId="0" applyNumberFormat="1" applyFont="1" applyFill="1" applyBorder="1" applyAlignment="1"/>
    <xf numFmtId="40" fontId="5" fillId="0" borderId="0" xfId="0" applyNumberFormat="1" applyFont="1" applyFill="1" applyBorder="1" applyAlignment="1">
      <alignment horizontal="center"/>
    </xf>
    <xf numFmtId="40" fontId="5" fillId="2" borderId="3" xfId="0" applyNumberFormat="1" applyFont="1" applyFill="1" applyBorder="1" applyAlignment="1">
      <alignment horizontal="center"/>
    </xf>
    <xf numFmtId="40" fontId="4" fillId="2" borderId="4" xfId="0" applyNumberFormat="1" applyFont="1" applyFill="1" applyBorder="1" applyAlignment="1">
      <alignment horizontal="center"/>
    </xf>
    <xf numFmtId="40" fontId="5" fillId="2" borderId="6" xfId="6" applyNumberFormat="1" applyFont="1" applyFill="1" applyBorder="1" applyAlignment="1">
      <alignment horizontal="right"/>
    </xf>
    <xf numFmtId="40" fontId="4" fillId="0" borderId="1" xfId="0" applyNumberFormat="1" applyFont="1" applyFill="1" applyBorder="1" applyAlignment="1">
      <alignment horizontal="right"/>
    </xf>
    <xf numFmtId="40" fontId="6" fillId="0" borderId="0" xfId="0" applyNumberFormat="1" applyFont="1"/>
    <xf numFmtId="43" fontId="6" fillId="0" borderId="0" xfId="0" applyNumberFormat="1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11" fillId="0" borderId="0" xfId="0" applyFont="1"/>
    <xf numFmtId="0" fontId="10" fillId="0" borderId="2" xfId="0" applyFont="1" applyBorder="1"/>
    <xf numFmtId="166" fontId="10" fillId="0" borderId="2" xfId="0" applyNumberFormat="1" applyFont="1" applyBorder="1"/>
    <xf numFmtId="0" fontId="10" fillId="0" borderId="0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5" xfId="0" applyFont="1" applyBorder="1"/>
    <xf numFmtId="166" fontId="10" fillId="0" borderId="5" xfId="0" applyNumberFormat="1" applyFont="1" applyBorder="1"/>
    <xf numFmtId="0" fontId="11" fillId="0" borderId="0" xfId="0" applyFont="1" applyAlignment="1">
      <alignment wrapText="1"/>
    </xf>
    <xf numFmtId="14" fontId="11" fillId="0" borderId="0" xfId="0" applyNumberFormat="1" applyFont="1" applyBorder="1"/>
    <xf numFmtId="166" fontId="11" fillId="0" borderId="0" xfId="0" applyNumberFormat="1" applyFont="1" applyBorder="1"/>
    <xf numFmtId="0" fontId="11" fillId="0" borderId="0" xfId="0" applyFont="1" applyBorder="1"/>
    <xf numFmtId="0" fontId="11" fillId="0" borderId="0" xfId="0" applyFont="1" applyBorder="1" applyAlignment="1">
      <alignment wrapText="1"/>
    </xf>
    <xf numFmtId="0" fontId="12" fillId="0" borderId="0" xfId="3" applyFont="1" applyFill="1" applyBorder="1"/>
    <xf numFmtId="165" fontId="12" fillId="0" borderId="0" xfId="3" applyNumberFormat="1" applyFont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2" fillId="0" borderId="0" xfId="3" applyFont="1" applyBorder="1" applyAlignment="1">
      <alignment horizontal="center"/>
    </xf>
    <xf numFmtId="166" fontId="12" fillId="0" borderId="0" xfId="4" applyNumberFormat="1" applyFont="1" applyBorder="1"/>
    <xf numFmtId="165" fontId="12" fillId="0" borderId="0" xfId="3" applyNumberFormat="1" applyFont="1" applyFill="1" applyBorder="1" applyAlignment="1">
      <alignment horizontal="center"/>
    </xf>
    <xf numFmtId="166" fontId="12" fillId="0" borderId="0" xfId="4" applyNumberFormat="1" applyFont="1" applyFill="1" applyBorder="1"/>
    <xf numFmtId="0" fontId="12" fillId="0" borderId="0" xfId="3" applyFont="1" applyBorder="1"/>
    <xf numFmtId="0" fontId="13" fillId="0" borderId="2" xfId="3" applyFont="1" applyFill="1" applyBorder="1"/>
    <xf numFmtId="0" fontId="13" fillId="0" borderId="5" xfId="3" applyFont="1" applyFill="1" applyBorder="1"/>
    <xf numFmtId="49" fontId="12" fillId="0" borderId="0" xfId="3" applyNumberFormat="1" applyFont="1" applyFill="1" applyBorder="1" applyAlignment="1">
      <alignment horizontal="center"/>
    </xf>
    <xf numFmtId="165" fontId="14" fillId="0" borderId="0" xfId="3" applyNumberFormat="1" applyFont="1" applyBorder="1" applyAlignment="1">
      <alignment horizontal="center"/>
    </xf>
    <xf numFmtId="0" fontId="14" fillId="0" borderId="0" xfId="3" applyFont="1" applyFill="1" applyBorder="1" applyAlignment="1">
      <alignment horizontal="center"/>
    </xf>
    <xf numFmtId="0" fontId="14" fillId="0" borderId="0" xfId="3" applyFont="1" applyBorder="1" applyAlignment="1">
      <alignment horizontal="center"/>
    </xf>
    <xf numFmtId="166" fontId="14" fillId="0" borderId="0" xfId="4" applyNumberFormat="1" applyFont="1" applyBorder="1"/>
    <xf numFmtId="0" fontId="14" fillId="0" borderId="0" xfId="3" applyFont="1" applyBorder="1"/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</cellXfs>
  <cellStyles count="7">
    <cellStyle name="Comma" xfId="6" builtinId="3"/>
    <cellStyle name="Comma 2" xfId="1"/>
    <cellStyle name="Currency" xfId="5" builtinId="4"/>
    <cellStyle name="Currency 2" xfId="2"/>
    <cellStyle name="Currency 3" xf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B3" sqref="B3"/>
    </sheetView>
  </sheetViews>
  <sheetFormatPr defaultColWidth="9.15234375" defaultRowHeight="13.3" x14ac:dyDescent="0.4"/>
  <cols>
    <col min="1" max="1" width="26.3828125" style="5" bestFit="1" customWidth="1"/>
    <col min="2" max="2" width="26" style="5" bestFit="1" customWidth="1"/>
    <col min="3" max="3" width="15.69140625" style="5" bestFit="1" customWidth="1"/>
    <col min="4" max="4" width="24.53515625" style="5" bestFit="1" customWidth="1"/>
    <col min="5" max="5" width="16.3046875" style="5" bestFit="1" customWidth="1"/>
    <col min="6" max="6" width="15.69140625" style="5" bestFit="1" customWidth="1"/>
    <col min="7" max="7" width="14.3046875" style="43" bestFit="1" customWidth="1"/>
    <col min="8" max="8" width="17.15234375" style="5" bestFit="1" customWidth="1"/>
    <col min="9" max="16384" width="9.15234375" style="5"/>
  </cols>
  <sheetData>
    <row r="1" spans="1:8" x14ac:dyDescent="0.4">
      <c r="A1" s="34" t="s">
        <v>58</v>
      </c>
      <c r="B1" s="1"/>
      <c r="C1" s="2"/>
      <c r="D1" s="4"/>
      <c r="E1" s="3"/>
      <c r="F1" s="3"/>
      <c r="G1" s="36"/>
      <c r="H1" s="3"/>
    </row>
    <row r="2" spans="1:8" x14ac:dyDescent="0.4">
      <c r="A2" s="34" t="s">
        <v>52</v>
      </c>
      <c r="B2" s="6"/>
      <c r="C2" s="7"/>
      <c r="D2" s="9"/>
      <c r="E2" s="3"/>
      <c r="F2" s="3"/>
      <c r="G2" s="37"/>
      <c r="H2" s="8"/>
    </row>
    <row r="3" spans="1:8" x14ac:dyDescent="0.4">
      <c r="A3" s="10" t="s">
        <v>53</v>
      </c>
      <c r="B3" s="6"/>
      <c r="C3" s="7"/>
      <c r="D3" s="9"/>
      <c r="E3" s="3"/>
      <c r="F3" s="3"/>
      <c r="G3" s="37"/>
      <c r="H3" s="8"/>
    </row>
    <row r="4" spans="1:8" x14ac:dyDescent="0.4">
      <c r="B4" s="6"/>
      <c r="C4" s="7"/>
      <c r="D4" s="9"/>
      <c r="E4" s="3"/>
      <c r="F4" s="3"/>
      <c r="G4" s="37"/>
      <c r="H4" s="8"/>
    </row>
    <row r="5" spans="1:8" ht="13.75" thickBot="1" x14ac:dyDescent="0.45">
      <c r="A5" s="10" t="s">
        <v>59</v>
      </c>
      <c r="B5" s="11"/>
      <c r="C5" s="4"/>
      <c r="D5" s="4"/>
      <c r="E5" s="12"/>
      <c r="F5" s="12"/>
      <c r="G5" s="38"/>
      <c r="H5" s="12"/>
    </row>
    <row r="6" spans="1:8" x14ac:dyDescent="0.4">
      <c r="A6" s="77" t="s">
        <v>0</v>
      </c>
      <c r="B6" s="75" t="s">
        <v>46</v>
      </c>
      <c r="C6" s="13"/>
      <c r="D6" s="75" t="s">
        <v>47</v>
      </c>
      <c r="E6" s="14" t="s">
        <v>48</v>
      </c>
      <c r="F6" s="15"/>
      <c r="G6" s="39"/>
      <c r="H6" s="15"/>
    </row>
    <row r="7" spans="1:8" ht="40.299999999999997" thickBot="1" x14ac:dyDescent="0.45">
      <c r="A7" s="78"/>
      <c r="B7" s="76"/>
      <c r="C7" s="16" t="s">
        <v>55</v>
      </c>
      <c r="D7" s="76"/>
      <c r="E7" s="17">
        <v>4418797.25</v>
      </c>
      <c r="F7" s="18" t="s">
        <v>49</v>
      </c>
      <c r="G7" s="40" t="s">
        <v>50</v>
      </c>
      <c r="H7" s="18" t="s">
        <v>51</v>
      </c>
    </row>
    <row r="8" spans="1:8" x14ac:dyDescent="0.4">
      <c r="A8" s="19" t="s">
        <v>3</v>
      </c>
      <c r="B8" s="20" t="s">
        <v>57</v>
      </c>
      <c r="C8" s="21">
        <f>Ohio!E6</f>
        <v>100000</v>
      </c>
      <c r="D8" s="22">
        <f>C8/C24</f>
        <v>2.6737967914438502E-2</v>
      </c>
      <c r="E8" s="23">
        <f>D8*E7</f>
        <v>118149.65909090909</v>
      </c>
      <c r="F8" s="24">
        <f>C8</f>
        <v>100000</v>
      </c>
      <c r="G8" s="41">
        <f>C8-E8</f>
        <v>-18149.659090909088</v>
      </c>
      <c r="H8" s="23">
        <f>C8</f>
        <v>100000</v>
      </c>
    </row>
    <row r="9" spans="1:8" x14ac:dyDescent="0.4">
      <c r="A9" s="25" t="s">
        <v>54</v>
      </c>
      <c r="B9" s="20" t="s">
        <v>57</v>
      </c>
      <c r="C9" s="26">
        <f>Virginia!E11</f>
        <v>225000</v>
      </c>
      <c r="D9" s="27">
        <f>C9/C24</f>
        <v>6.0160427807486629E-2</v>
      </c>
      <c r="E9" s="23">
        <f>D9*E7</f>
        <v>265836.73295454547</v>
      </c>
      <c r="F9" s="24">
        <f t="shared" ref="F9:F23" si="0">C9</f>
        <v>225000</v>
      </c>
      <c r="G9" s="41">
        <f t="shared" ref="G9:G23" si="1">C9-E9</f>
        <v>-40836.73295454547</v>
      </c>
      <c r="H9" s="23">
        <f t="shared" ref="H9:H23" si="2">C9</f>
        <v>225000</v>
      </c>
    </row>
    <row r="10" spans="1:8" x14ac:dyDescent="0.4">
      <c r="A10" s="25" t="s">
        <v>6</v>
      </c>
      <c r="B10" s="20" t="s">
        <v>57</v>
      </c>
      <c r="C10" s="26">
        <f>'New York'!E11</f>
        <v>250000</v>
      </c>
      <c r="D10" s="27">
        <f>C10/C24</f>
        <v>6.684491978609626E-2</v>
      </c>
      <c r="E10" s="23">
        <f>D10*E7</f>
        <v>295374.14772727276</v>
      </c>
      <c r="F10" s="24">
        <f t="shared" si="0"/>
        <v>250000</v>
      </c>
      <c r="G10" s="41">
        <f t="shared" si="1"/>
        <v>-45374.147727272764</v>
      </c>
      <c r="H10" s="23">
        <f t="shared" si="2"/>
        <v>250000</v>
      </c>
    </row>
    <row r="11" spans="1:8" x14ac:dyDescent="0.4">
      <c r="A11" s="25" t="s">
        <v>5</v>
      </c>
      <c r="B11" s="20" t="s">
        <v>57</v>
      </c>
      <c r="C11" s="26">
        <f>Florida!F14</f>
        <v>200000</v>
      </c>
      <c r="D11" s="27">
        <f>C11/C24</f>
        <v>5.3475935828877004E-2</v>
      </c>
      <c r="E11" s="23">
        <f>D11*E7</f>
        <v>236299.31818181818</v>
      </c>
      <c r="F11" s="24">
        <f t="shared" si="0"/>
        <v>200000</v>
      </c>
      <c r="G11" s="41">
        <f t="shared" si="1"/>
        <v>-36299.318181818177</v>
      </c>
      <c r="H11" s="23">
        <f t="shared" si="2"/>
        <v>200000</v>
      </c>
    </row>
    <row r="12" spans="1:8" x14ac:dyDescent="0.4">
      <c r="A12" s="25" t="s">
        <v>4</v>
      </c>
      <c r="B12" s="20" t="s">
        <v>57</v>
      </c>
      <c r="C12" s="26">
        <f>Colorado!E13</f>
        <v>500000</v>
      </c>
      <c r="D12" s="27">
        <f>C12/C24</f>
        <v>0.13368983957219252</v>
      </c>
      <c r="E12" s="23">
        <f>D12*E7</f>
        <v>590748.29545454553</v>
      </c>
      <c r="F12" s="24">
        <f t="shared" si="0"/>
        <v>500000</v>
      </c>
      <c r="G12" s="41">
        <f t="shared" si="1"/>
        <v>-90748.295454545529</v>
      </c>
      <c r="H12" s="23">
        <f t="shared" si="2"/>
        <v>500000</v>
      </c>
    </row>
    <row r="13" spans="1:8" x14ac:dyDescent="0.4">
      <c r="A13" s="25" t="s">
        <v>9</v>
      </c>
      <c r="B13" s="20" t="s">
        <v>57</v>
      </c>
      <c r="C13" s="26">
        <f>Minnesota!E14</f>
        <v>460000</v>
      </c>
      <c r="D13" s="27">
        <f>C13/C24</f>
        <v>0.12299465240641712</v>
      </c>
      <c r="E13" s="23">
        <f>D13*E7</f>
        <v>543488.43181818188</v>
      </c>
      <c r="F13" s="24">
        <f t="shared" si="0"/>
        <v>460000</v>
      </c>
      <c r="G13" s="41">
        <f t="shared" si="1"/>
        <v>-83488.431818181882</v>
      </c>
      <c r="H13" s="23">
        <f t="shared" si="2"/>
        <v>460000</v>
      </c>
    </row>
    <row r="14" spans="1:8" x14ac:dyDescent="0.4">
      <c r="A14" s="25" t="s">
        <v>2</v>
      </c>
      <c r="B14" s="20" t="s">
        <v>57</v>
      </c>
      <c r="C14" s="26">
        <f>Maryland!E13</f>
        <v>375000</v>
      </c>
      <c r="D14" s="27">
        <f>C14/C24</f>
        <v>0.10026737967914438</v>
      </c>
      <c r="E14" s="23">
        <f>D14*E7</f>
        <v>443061.22159090906</v>
      </c>
      <c r="F14" s="24">
        <f t="shared" si="0"/>
        <v>375000</v>
      </c>
      <c r="G14" s="41">
        <f t="shared" si="1"/>
        <v>-68061.221590909059</v>
      </c>
      <c r="H14" s="23">
        <f t="shared" si="2"/>
        <v>375000</v>
      </c>
    </row>
    <row r="15" spans="1:8" x14ac:dyDescent="0.4">
      <c r="A15" s="25" t="s">
        <v>7</v>
      </c>
      <c r="B15" s="20" t="s">
        <v>57</v>
      </c>
      <c r="C15" s="26">
        <f>Oregon!E14</f>
        <v>225000.00000000003</v>
      </c>
      <c r="D15" s="27">
        <f>C15/C24</f>
        <v>6.0160427807486636E-2</v>
      </c>
      <c r="E15" s="23">
        <f>D15*E7</f>
        <v>265836.73295454547</v>
      </c>
      <c r="F15" s="24">
        <f t="shared" si="0"/>
        <v>225000.00000000003</v>
      </c>
      <c r="G15" s="41">
        <f t="shared" si="1"/>
        <v>-40836.732954545441</v>
      </c>
      <c r="H15" s="23">
        <f t="shared" si="2"/>
        <v>225000.00000000003</v>
      </c>
    </row>
    <row r="16" spans="1:8" x14ac:dyDescent="0.4">
      <c r="A16" s="25" t="s">
        <v>8</v>
      </c>
      <c r="B16" s="20" t="s">
        <v>57</v>
      </c>
      <c r="C16" s="26">
        <f>Washington!E11</f>
        <v>270000</v>
      </c>
      <c r="D16" s="27">
        <f>C16/C24</f>
        <v>7.2192513368983954E-2</v>
      </c>
      <c r="E16" s="23">
        <f>D16*E7</f>
        <v>319004.07954545453</v>
      </c>
      <c r="F16" s="24">
        <f t="shared" si="0"/>
        <v>270000</v>
      </c>
      <c r="G16" s="41">
        <f t="shared" si="1"/>
        <v>-49004.07954545453</v>
      </c>
      <c r="H16" s="23">
        <f t="shared" si="2"/>
        <v>270000</v>
      </c>
    </row>
    <row r="17" spans="1:8" x14ac:dyDescent="0.4">
      <c r="A17" s="25" t="s">
        <v>21</v>
      </c>
      <c r="B17" s="20" t="s">
        <v>57</v>
      </c>
      <c r="C17" s="26">
        <f>Texas!E26</f>
        <v>275000</v>
      </c>
      <c r="D17" s="27">
        <f>C17/C24</f>
        <v>7.3529411764705885E-2</v>
      </c>
      <c r="E17" s="23">
        <f>D17*E7</f>
        <v>324911.5625</v>
      </c>
      <c r="F17" s="24">
        <f t="shared" si="0"/>
        <v>275000</v>
      </c>
      <c r="G17" s="41">
        <f t="shared" si="1"/>
        <v>-49911.5625</v>
      </c>
      <c r="H17" s="23">
        <v>953797.25</v>
      </c>
    </row>
    <row r="18" spans="1:8" x14ac:dyDescent="0.4">
      <c r="A18" s="25" t="s">
        <v>11</v>
      </c>
      <c r="B18" s="20" t="s">
        <v>57</v>
      </c>
      <c r="C18" s="26">
        <f>Kentucky!E11</f>
        <v>110000</v>
      </c>
      <c r="D18" s="27">
        <f>C18/C24</f>
        <v>2.9411764705882353E-2</v>
      </c>
      <c r="E18" s="23">
        <f>D18*E7</f>
        <v>129964.625</v>
      </c>
      <c r="F18" s="24">
        <f t="shared" si="0"/>
        <v>110000</v>
      </c>
      <c r="G18" s="41">
        <f t="shared" si="1"/>
        <v>-19964.625</v>
      </c>
      <c r="H18" s="23">
        <f t="shared" si="2"/>
        <v>110000</v>
      </c>
    </row>
    <row r="19" spans="1:8" x14ac:dyDescent="0.4">
      <c r="A19" s="25" t="s">
        <v>22</v>
      </c>
      <c r="B19" s="20" t="s">
        <v>57</v>
      </c>
      <c r="C19" s="26">
        <f>California!E11</f>
        <v>225000</v>
      </c>
      <c r="D19" s="27">
        <f>C19/C24</f>
        <v>6.0160427807486629E-2</v>
      </c>
      <c r="E19" s="23">
        <f>D19*E7</f>
        <v>265836.73295454547</v>
      </c>
      <c r="F19" s="24">
        <f t="shared" si="0"/>
        <v>225000</v>
      </c>
      <c r="G19" s="41">
        <f t="shared" si="1"/>
        <v>-40836.73295454547</v>
      </c>
      <c r="H19" s="23">
        <f t="shared" si="2"/>
        <v>225000</v>
      </c>
    </row>
    <row r="20" spans="1:8" x14ac:dyDescent="0.4">
      <c r="A20" s="25" t="s">
        <v>25</v>
      </c>
      <c r="B20" s="20" t="s">
        <v>57</v>
      </c>
      <c r="C20" s="26">
        <f>'North Carolina'!E8</f>
        <v>175000</v>
      </c>
      <c r="D20" s="27">
        <f>C20/C24</f>
        <v>4.6791443850267379E-2</v>
      </c>
      <c r="E20" s="23">
        <f>D20*E7</f>
        <v>206761.90340909091</v>
      </c>
      <c r="F20" s="24">
        <f t="shared" si="0"/>
        <v>175000</v>
      </c>
      <c r="G20" s="41">
        <f t="shared" si="1"/>
        <v>-31761.903409090912</v>
      </c>
      <c r="H20" s="23">
        <f t="shared" si="2"/>
        <v>175000</v>
      </c>
    </row>
    <row r="21" spans="1:8" x14ac:dyDescent="0.4">
      <c r="A21" s="25" t="s">
        <v>29</v>
      </c>
      <c r="B21" s="20" t="s">
        <v>57</v>
      </c>
      <c r="C21" s="26">
        <f>'South Carolina'!E10</f>
        <v>150000</v>
      </c>
      <c r="D21" s="27">
        <f>C21/C24</f>
        <v>4.0106951871657755E-2</v>
      </c>
      <c r="E21" s="23">
        <f>D21*E7</f>
        <v>177224.48863636365</v>
      </c>
      <c r="F21" s="24">
        <f t="shared" si="0"/>
        <v>150000</v>
      </c>
      <c r="G21" s="41">
        <f t="shared" si="1"/>
        <v>-27224.488636363647</v>
      </c>
      <c r="H21" s="23">
        <f t="shared" si="2"/>
        <v>150000</v>
      </c>
    </row>
    <row r="22" spans="1:8" x14ac:dyDescent="0.4">
      <c r="A22" s="25" t="s">
        <v>34</v>
      </c>
      <c r="B22" s="20" t="s">
        <v>57</v>
      </c>
      <c r="C22" s="26">
        <f>Illinois!E6</f>
        <v>100000</v>
      </c>
      <c r="D22" s="27">
        <f>C22/C24</f>
        <v>2.6737967914438502E-2</v>
      </c>
      <c r="E22" s="23">
        <f>D22*E7</f>
        <v>118149.65909090909</v>
      </c>
      <c r="F22" s="24">
        <f t="shared" si="0"/>
        <v>100000</v>
      </c>
      <c r="G22" s="41">
        <f t="shared" si="1"/>
        <v>-18149.659090909088</v>
      </c>
      <c r="H22" s="23">
        <f t="shared" si="2"/>
        <v>100000</v>
      </c>
    </row>
    <row r="23" spans="1:8" x14ac:dyDescent="0.4">
      <c r="A23" s="25" t="s">
        <v>35</v>
      </c>
      <c r="B23" s="20" t="s">
        <v>57</v>
      </c>
      <c r="C23" s="26">
        <f>Conneticut!E6</f>
        <v>100000</v>
      </c>
      <c r="D23" s="27">
        <f>C23/C24</f>
        <v>2.6737967914438502E-2</v>
      </c>
      <c r="E23" s="23">
        <f>D23*E7</f>
        <v>118149.65909090909</v>
      </c>
      <c r="F23" s="24">
        <f t="shared" si="0"/>
        <v>100000</v>
      </c>
      <c r="G23" s="41">
        <f t="shared" si="1"/>
        <v>-18149.659090909088</v>
      </c>
      <c r="H23" s="23">
        <f t="shared" si="2"/>
        <v>100000</v>
      </c>
    </row>
    <row r="24" spans="1:8" x14ac:dyDescent="0.4">
      <c r="A24" s="25"/>
      <c r="B24" s="28"/>
      <c r="C24" s="29">
        <f t="shared" ref="C24:H24" si="3">SUM(C8:C23)</f>
        <v>3740000</v>
      </c>
      <c r="D24" s="30">
        <f t="shared" si="3"/>
        <v>1</v>
      </c>
      <c r="E24" s="31">
        <f t="shared" si="3"/>
        <v>4418797.25</v>
      </c>
      <c r="F24" s="31">
        <f t="shared" si="3"/>
        <v>3740000</v>
      </c>
      <c r="G24" s="42">
        <f t="shared" si="3"/>
        <v>-678797.25</v>
      </c>
      <c r="H24" s="32">
        <f t="shared" si="3"/>
        <v>4418797.25</v>
      </c>
    </row>
    <row r="25" spans="1:8" x14ac:dyDescent="0.4">
      <c r="A25" s="33" t="s">
        <v>39</v>
      </c>
      <c r="B25" s="11"/>
      <c r="C25" s="3"/>
      <c r="D25" s="4"/>
      <c r="E25" s="3"/>
      <c r="F25" s="3"/>
      <c r="G25" s="36"/>
      <c r="H25" s="3"/>
    </row>
    <row r="26" spans="1:8" x14ac:dyDescent="0.4">
      <c r="A26" s="45" t="s">
        <v>56</v>
      </c>
      <c r="E26" s="35"/>
      <c r="H26" s="35"/>
    </row>
    <row r="27" spans="1:8" x14ac:dyDescent="0.4">
      <c r="F27" s="35"/>
      <c r="H27" s="35"/>
    </row>
    <row r="30" spans="1:8" x14ac:dyDescent="0.4">
      <c r="E30" s="35"/>
      <c r="H30" s="44"/>
    </row>
  </sheetData>
  <mergeCells count="3">
    <mergeCell ref="D6:D7"/>
    <mergeCell ref="A6:A7"/>
    <mergeCell ref="B6:B7"/>
  </mergeCells>
  <pageMargins left="0.7" right="0.7" top="0.75" bottom="0.75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defaultColWidth="9.15234375" defaultRowHeight="15" x14ac:dyDescent="0.45"/>
  <cols>
    <col min="1" max="1" width="13.3046875" style="47" customWidth="1"/>
    <col min="2" max="2" width="18" style="47" bestFit="1" customWidth="1"/>
    <col min="3" max="3" width="13.53515625" style="47" bestFit="1" customWidth="1"/>
    <col min="4" max="4" width="13.15234375" style="47" bestFit="1" customWidth="1"/>
    <col min="5" max="5" width="16.69140625" style="47" customWidth="1"/>
    <col min="6" max="16384" width="9.15234375" style="47"/>
  </cols>
  <sheetData>
    <row r="1" spans="1:5" s="54" customFormat="1" ht="30" x14ac:dyDescent="0.45">
      <c r="A1" s="50" t="s">
        <v>0</v>
      </c>
      <c r="B1" s="50" t="s">
        <v>60</v>
      </c>
      <c r="C1" s="50" t="s">
        <v>40</v>
      </c>
      <c r="D1" s="50" t="s">
        <v>41</v>
      </c>
      <c r="E1" s="50" t="s">
        <v>42</v>
      </c>
    </row>
    <row r="2" spans="1:5" x14ac:dyDescent="0.45">
      <c r="A2" s="59" t="s">
        <v>8</v>
      </c>
      <c r="B2" s="60">
        <v>39967</v>
      </c>
      <c r="C2" s="61" t="s">
        <v>15</v>
      </c>
      <c r="D2" s="62">
        <v>2009</v>
      </c>
      <c r="E2" s="63">
        <v>25000</v>
      </c>
    </row>
    <row r="3" spans="1:5" x14ac:dyDescent="0.45">
      <c r="A3" s="59" t="s">
        <v>8</v>
      </c>
      <c r="B3" s="64">
        <v>40484</v>
      </c>
      <c r="C3" s="61" t="s">
        <v>14</v>
      </c>
      <c r="D3" s="62">
        <v>2010</v>
      </c>
      <c r="E3" s="63">
        <v>25000</v>
      </c>
    </row>
    <row r="4" spans="1:5" x14ac:dyDescent="0.45">
      <c r="A4" s="59" t="s">
        <v>8</v>
      </c>
      <c r="B4" s="64">
        <v>40672</v>
      </c>
      <c r="C4" s="61" t="s">
        <v>14</v>
      </c>
      <c r="D4" s="62">
        <v>2011</v>
      </c>
      <c r="E4" s="63">
        <v>25000</v>
      </c>
    </row>
    <row r="5" spans="1:5" x14ac:dyDescent="0.45">
      <c r="A5" s="59" t="s">
        <v>8</v>
      </c>
      <c r="B5" s="64">
        <v>40968</v>
      </c>
      <c r="C5" s="61" t="s">
        <v>14</v>
      </c>
      <c r="D5" s="61">
        <v>2012</v>
      </c>
      <c r="E5" s="65">
        <v>25000</v>
      </c>
    </row>
    <row r="6" spans="1:5" x14ac:dyDescent="0.45">
      <c r="A6" s="59" t="s">
        <v>8</v>
      </c>
      <c r="B6" s="60">
        <v>41305</v>
      </c>
      <c r="C6" s="61" t="s">
        <v>14</v>
      </c>
      <c r="D6" s="62">
        <v>2012</v>
      </c>
      <c r="E6" s="63">
        <v>25000</v>
      </c>
    </row>
    <row r="7" spans="1:5" x14ac:dyDescent="0.45">
      <c r="A7" s="59" t="s">
        <v>8</v>
      </c>
      <c r="B7" s="60">
        <v>41654</v>
      </c>
      <c r="C7" s="61" t="s">
        <v>26</v>
      </c>
      <c r="D7" s="62">
        <v>2014</v>
      </c>
      <c r="E7" s="63">
        <v>20000</v>
      </c>
    </row>
    <row r="8" spans="1:5" x14ac:dyDescent="0.45">
      <c r="A8" s="59" t="s">
        <v>8</v>
      </c>
      <c r="B8" s="60">
        <v>42132</v>
      </c>
      <c r="C8" s="61" t="s">
        <v>32</v>
      </c>
      <c r="D8" s="62">
        <v>2015</v>
      </c>
      <c r="E8" s="63">
        <v>25000</v>
      </c>
    </row>
    <row r="9" spans="1:5" x14ac:dyDescent="0.45">
      <c r="A9" s="59" t="s">
        <v>8</v>
      </c>
      <c r="B9" s="60">
        <v>42192</v>
      </c>
      <c r="C9" s="61" t="s">
        <v>32</v>
      </c>
      <c r="D9" s="62">
        <v>2015</v>
      </c>
      <c r="E9" s="63">
        <v>50000</v>
      </c>
    </row>
    <row r="10" spans="1:5" x14ac:dyDescent="0.45">
      <c r="A10" s="59" t="s">
        <v>8</v>
      </c>
      <c r="B10" s="60">
        <v>42877</v>
      </c>
      <c r="C10" s="61" t="s">
        <v>37</v>
      </c>
      <c r="D10" s="62">
        <v>2017</v>
      </c>
      <c r="E10" s="63">
        <v>50000</v>
      </c>
    </row>
    <row r="11" spans="1:5" ht="15.45" thickBot="1" x14ac:dyDescent="0.5">
      <c r="A11" s="67" t="s">
        <v>20</v>
      </c>
      <c r="B11" s="48"/>
      <c r="C11" s="48"/>
      <c r="D11" s="48"/>
      <c r="E11" s="49">
        <f>SUM(E2:E10)</f>
        <v>270000</v>
      </c>
    </row>
    <row r="12" spans="1:5" ht="15.45" thickTop="1" x14ac:dyDescent="0.4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E27"/>
  <sheetViews>
    <sheetView topLeftCell="A13" workbookViewId="0">
      <selection activeCell="C38" sqref="C38"/>
    </sheetView>
  </sheetViews>
  <sheetFormatPr defaultColWidth="9.15234375" defaultRowHeight="15" x14ac:dyDescent="0.45"/>
  <cols>
    <col min="1" max="1" width="9.15234375" style="47"/>
    <col min="2" max="2" width="18" style="47" bestFit="1" customWidth="1"/>
    <col min="3" max="3" width="17.3828125" style="47" customWidth="1"/>
    <col min="4" max="4" width="13.15234375" style="47" bestFit="1" customWidth="1"/>
    <col min="5" max="5" width="17.15234375" style="47" bestFit="1" customWidth="1"/>
    <col min="6" max="16384" width="9.15234375" style="47"/>
  </cols>
  <sheetData>
    <row r="13" spans="1:5" s="54" customFormat="1" ht="30" x14ac:dyDescent="0.45">
      <c r="A13" s="50" t="s">
        <v>0</v>
      </c>
      <c r="B13" s="50" t="s">
        <v>60</v>
      </c>
      <c r="C13" s="50" t="s">
        <v>40</v>
      </c>
      <c r="D13" s="50" t="s">
        <v>41</v>
      </c>
      <c r="E13" s="50" t="s">
        <v>42</v>
      </c>
    </row>
    <row r="14" spans="1:5" x14ac:dyDescent="0.45">
      <c r="A14" s="59" t="s">
        <v>21</v>
      </c>
      <c r="B14" s="60">
        <v>39892</v>
      </c>
      <c r="C14" s="61" t="s">
        <v>13</v>
      </c>
      <c r="D14" s="62">
        <v>2009</v>
      </c>
      <c r="E14" s="63">
        <v>25000</v>
      </c>
    </row>
    <row r="15" spans="1:5" x14ac:dyDescent="0.45">
      <c r="A15" s="59" t="s">
        <v>21</v>
      </c>
      <c r="B15" s="60">
        <v>40205</v>
      </c>
      <c r="C15" s="61" t="s">
        <v>13</v>
      </c>
      <c r="D15" s="62">
        <v>2010</v>
      </c>
      <c r="E15" s="63">
        <v>25000</v>
      </c>
    </row>
    <row r="16" spans="1:5" x14ac:dyDescent="0.45">
      <c r="A16" s="59" t="s">
        <v>21</v>
      </c>
      <c r="B16" s="64">
        <v>40640</v>
      </c>
      <c r="C16" s="61" t="s">
        <v>19</v>
      </c>
      <c r="D16" s="62">
        <v>2011</v>
      </c>
      <c r="E16" s="63">
        <v>25000</v>
      </c>
    </row>
    <row r="17" spans="1:5" x14ac:dyDescent="0.45">
      <c r="A17" s="59" t="s">
        <v>21</v>
      </c>
      <c r="B17" s="64">
        <v>40946</v>
      </c>
      <c r="C17" s="61" t="s">
        <v>19</v>
      </c>
      <c r="D17" s="62">
        <v>2012</v>
      </c>
      <c r="E17" s="63">
        <v>25000</v>
      </c>
    </row>
    <row r="18" spans="1:5" x14ac:dyDescent="0.45">
      <c r="A18" s="59" t="s">
        <v>21</v>
      </c>
      <c r="B18" s="64">
        <v>41432</v>
      </c>
      <c r="C18" s="61" t="s">
        <v>27</v>
      </c>
      <c r="D18" s="61">
        <v>2013</v>
      </c>
      <c r="E18" s="65">
        <v>25000</v>
      </c>
    </row>
    <row r="19" spans="1:5" x14ac:dyDescent="0.45">
      <c r="A19" s="59" t="s">
        <v>21</v>
      </c>
      <c r="B19" s="60">
        <v>41663</v>
      </c>
      <c r="C19" s="61" t="s">
        <v>27</v>
      </c>
      <c r="D19" s="62">
        <v>2014</v>
      </c>
      <c r="E19" s="63">
        <v>25000</v>
      </c>
    </row>
    <row r="20" spans="1:5" x14ac:dyDescent="0.45">
      <c r="A20" s="59" t="s">
        <v>21</v>
      </c>
      <c r="B20" s="60">
        <v>42068</v>
      </c>
      <c r="C20" s="61" t="s">
        <v>27</v>
      </c>
      <c r="D20" s="62">
        <v>2015</v>
      </c>
      <c r="E20" s="63">
        <v>25000</v>
      </c>
    </row>
    <row r="21" spans="1:5" x14ac:dyDescent="0.45">
      <c r="A21" s="59" t="s">
        <v>21</v>
      </c>
      <c r="B21" s="60">
        <v>42410</v>
      </c>
      <c r="C21" s="61" t="s">
        <v>27</v>
      </c>
      <c r="D21" s="62">
        <v>2016</v>
      </c>
      <c r="E21" s="63">
        <v>25000</v>
      </c>
    </row>
    <row r="22" spans="1:5" x14ac:dyDescent="0.45">
      <c r="A22" s="59" t="s">
        <v>21</v>
      </c>
      <c r="B22" s="60">
        <v>42790</v>
      </c>
      <c r="C22" s="61" t="s">
        <v>38</v>
      </c>
      <c r="D22" s="62">
        <v>2017</v>
      </c>
      <c r="E22" s="63">
        <v>25000</v>
      </c>
    </row>
    <row r="23" spans="1:5" x14ac:dyDescent="0.45">
      <c r="A23" s="59" t="s">
        <v>21</v>
      </c>
      <c r="B23" s="60">
        <v>43185</v>
      </c>
      <c r="C23" s="61" t="s">
        <v>38</v>
      </c>
      <c r="D23" s="62"/>
      <c r="E23" s="63">
        <v>25000</v>
      </c>
    </row>
    <row r="24" spans="1:5" x14ac:dyDescent="0.45">
      <c r="A24" s="59" t="s">
        <v>21</v>
      </c>
      <c r="B24" s="70">
        <v>43600</v>
      </c>
      <c r="C24" s="71" t="s">
        <v>38</v>
      </c>
      <c r="D24" s="72">
        <v>2019</v>
      </c>
      <c r="E24" s="73">
        <v>25000</v>
      </c>
    </row>
    <row r="25" spans="1:5" x14ac:dyDescent="0.45">
      <c r="A25" s="59" t="s">
        <v>21</v>
      </c>
      <c r="B25" s="55">
        <v>43788</v>
      </c>
      <c r="C25" s="61" t="s">
        <v>45</v>
      </c>
      <c r="D25" s="61">
        <v>2019</v>
      </c>
      <c r="E25" s="56"/>
    </row>
    <row r="26" spans="1:5" ht="15.45" thickBot="1" x14ac:dyDescent="0.5">
      <c r="A26" s="67" t="s">
        <v>20</v>
      </c>
      <c r="B26" s="48"/>
      <c r="C26" s="48"/>
      <c r="D26" s="48"/>
      <c r="E26" s="49">
        <f>SUM(E14:E25)</f>
        <v>275000</v>
      </c>
    </row>
    <row r="27" spans="1:5" ht="15.45" thickTop="1" x14ac:dyDescent="0.45">
      <c r="A27" s="57"/>
      <c r="B27" s="57"/>
      <c r="C27" s="57"/>
      <c r="D27" s="57"/>
      <c r="E27" s="5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defaultColWidth="9.15234375" defaultRowHeight="15" x14ac:dyDescent="0.45"/>
  <cols>
    <col min="1" max="1" width="11.69140625" style="47" customWidth="1"/>
    <col min="2" max="2" width="18" style="47" bestFit="1" customWidth="1"/>
    <col min="3" max="3" width="13.53515625" style="47" bestFit="1" customWidth="1"/>
    <col min="4" max="4" width="13.15234375" style="47" bestFit="1" customWidth="1"/>
    <col min="5" max="5" width="17.15234375" style="47" bestFit="1" customWidth="1"/>
    <col min="6" max="16384" width="9.15234375" style="47"/>
  </cols>
  <sheetData>
    <row r="1" spans="1:5" s="54" customFormat="1" ht="30" x14ac:dyDescent="0.45">
      <c r="A1" s="50" t="s">
        <v>0</v>
      </c>
      <c r="B1" s="50" t="s">
        <v>60</v>
      </c>
      <c r="C1" s="50" t="s">
        <v>40</v>
      </c>
      <c r="D1" s="50" t="s">
        <v>41</v>
      </c>
      <c r="E1" s="50" t="s">
        <v>42</v>
      </c>
    </row>
    <row r="2" spans="1:5" x14ac:dyDescent="0.45">
      <c r="A2" s="59" t="s">
        <v>11</v>
      </c>
      <c r="B2" s="60">
        <v>40301</v>
      </c>
      <c r="C2" s="61" t="s">
        <v>12</v>
      </c>
      <c r="D2" s="62">
        <v>2004</v>
      </c>
      <c r="E2" s="63">
        <v>20000</v>
      </c>
    </row>
    <row r="3" spans="1:5" x14ac:dyDescent="0.45">
      <c r="A3" s="59" t="s">
        <v>11</v>
      </c>
      <c r="B3" s="64">
        <v>40556</v>
      </c>
      <c r="C3" s="61" t="s">
        <v>15</v>
      </c>
      <c r="D3" s="62">
        <v>2009</v>
      </c>
      <c r="E3" s="63">
        <v>20000</v>
      </c>
    </row>
    <row r="4" spans="1:5" x14ac:dyDescent="0.45">
      <c r="A4" s="59" t="s">
        <v>11</v>
      </c>
      <c r="B4" s="60">
        <v>41312</v>
      </c>
      <c r="C4" s="61" t="s">
        <v>15</v>
      </c>
      <c r="D4" s="62">
        <v>2009</v>
      </c>
      <c r="E4" s="63">
        <v>10000</v>
      </c>
    </row>
    <row r="5" spans="1:5" x14ac:dyDescent="0.45">
      <c r="A5" s="59" t="s">
        <v>11</v>
      </c>
      <c r="B5" s="64">
        <v>41667</v>
      </c>
      <c r="C5" s="61" t="s">
        <v>24</v>
      </c>
      <c r="D5" s="61">
        <v>2014</v>
      </c>
      <c r="E5" s="65">
        <v>10000</v>
      </c>
    </row>
    <row r="6" spans="1:5" x14ac:dyDescent="0.45">
      <c r="A6" s="59" t="s">
        <v>11</v>
      </c>
      <c r="B6" s="60">
        <v>42110</v>
      </c>
      <c r="C6" s="61" t="s">
        <v>32</v>
      </c>
      <c r="D6" s="62">
        <v>2015</v>
      </c>
      <c r="E6" s="63">
        <v>10000</v>
      </c>
    </row>
    <row r="7" spans="1:5" x14ac:dyDescent="0.45">
      <c r="A7" s="59" t="s">
        <v>11</v>
      </c>
      <c r="B7" s="60">
        <v>43507</v>
      </c>
      <c r="C7" s="61" t="s">
        <v>36</v>
      </c>
      <c r="D7" s="62">
        <v>2019</v>
      </c>
      <c r="E7" s="63">
        <v>10000</v>
      </c>
    </row>
    <row r="8" spans="1:5" x14ac:dyDescent="0.45">
      <c r="A8" s="59" t="s">
        <v>11</v>
      </c>
      <c r="B8" s="60">
        <v>43507</v>
      </c>
      <c r="C8" s="61" t="s">
        <v>36</v>
      </c>
      <c r="D8" s="62">
        <v>2019</v>
      </c>
      <c r="E8" s="63">
        <v>10000</v>
      </c>
    </row>
    <row r="9" spans="1:5" x14ac:dyDescent="0.45">
      <c r="A9" s="59" t="s">
        <v>11</v>
      </c>
      <c r="B9" s="60">
        <v>43507</v>
      </c>
      <c r="C9" s="61" t="s">
        <v>36</v>
      </c>
      <c r="D9" s="62">
        <v>2019</v>
      </c>
      <c r="E9" s="63">
        <v>10000</v>
      </c>
    </row>
    <row r="10" spans="1:5" x14ac:dyDescent="0.45">
      <c r="A10" s="59" t="s">
        <v>11</v>
      </c>
      <c r="B10" s="60">
        <v>43507</v>
      </c>
      <c r="C10" s="61" t="s">
        <v>36</v>
      </c>
      <c r="D10" s="62">
        <v>2019</v>
      </c>
      <c r="E10" s="63">
        <v>10000</v>
      </c>
    </row>
    <row r="11" spans="1:5" ht="15.45" thickBot="1" x14ac:dyDescent="0.5">
      <c r="A11" s="67" t="s">
        <v>20</v>
      </c>
      <c r="B11" s="48"/>
      <c r="C11" s="48"/>
      <c r="D11" s="48"/>
      <c r="E11" s="49">
        <f>SUM(E2:E10)</f>
        <v>110000</v>
      </c>
    </row>
    <row r="12" spans="1:5" ht="15.45" thickTop="1" x14ac:dyDescent="0.45">
      <c r="A12" s="57"/>
      <c r="B12" s="57"/>
      <c r="C12" s="57"/>
      <c r="D12" s="57"/>
      <c r="E12" s="57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defaultColWidth="9.15234375" defaultRowHeight="15" x14ac:dyDescent="0.45"/>
  <cols>
    <col min="1" max="1" width="10.15234375" style="47" bestFit="1" customWidth="1"/>
    <col min="2" max="2" width="18" style="47" bestFit="1" customWidth="1"/>
    <col min="3" max="3" width="13.53515625" style="47" bestFit="1" customWidth="1"/>
    <col min="4" max="4" width="13.15234375" style="47" bestFit="1" customWidth="1"/>
    <col min="5" max="5" width="17.15234375" style="47" bestFit="1" customWidth="1"/>
    <col min="6" max="16384" width="9.15234375" style="47"/>
  </cols>
  <sheetData>
    <row r="1" spans="1:5" s="54" customFormat="1" ht="30" x14ac:dyDescent="0.45">
      <c r="A1" s="50" t="s">
        <v>0</v>
      </c>
      <c r="B1" s="50" t="s">
        <v>60</v>
      </c>
      <c r="C1" s="50" t="s">
        <v>40</v>
      </c>
      <c r="D1" s="50" t="s">
        <v>41</v>
      </c>
      <c r="E1" s="50" t="s">
        <v>42</v>
      </c>
    </row>
    <row r="2" spans="1:5" x14ac:dyDescent="0.45">
      <c r="A2" s="59" t="s">
        <v>22</v>
      </c>
      <c r="B2" s="64">
        <v>40668</v>
      </c>
      <c r="C2" s="61" t="s">
        <v>1</v>
      </c>
      <c r="D2" s="62">
        <v>2010</v>
      </c>
      <c r="E2" s="63">
        <v>25000</v>
      </c>
    </row>
    <row r="3" spans="1:5" x14ac:dyDescent="0.45">
      <c r="A3" s="59" t="s">
        <v>22</v>
      </c>
      <c r="B3" s="64">
        <v>40640</v>
      </c>
      <c r="C3" s="61" t="s">
        <v>1</v>
      </c>
      <c r="D3" s="62">
        <v>2011</v>
      </c>
      <c r="E3" s="63">
        <v>25000</v>
      </c>
    </row>
    <row r="4" spans="1:5" x14ac:dyDescent="0.45">
      <c r="A4" s="59" t="s">
        <v>22</v>
      </c>
      <c r="B4" s="64">
        <v>41026</v>
      </c>
      <c r="C4" s="61" t="s">
        <v>1</v>
      </c>
      <c r="D4" s="61">
        <v>2012</v>
      </c>
      <c r="E4" s="65">
        <v>25000</v>
      </c>
    </row>
    <row r="5" spans="1:5" x14ac:dyDescent="0.45">
      <c r="A5" s="59" t="s">
        <v>22</v>
      </c>
      <c r="B5" s="60">
        <v>41248</v>
      </c>
      <c r="C5" s="61" t="s">
        <v>24</v>
      </c>
      <c r="D5" s="62">
        <v>2013</v>
      </c>
      <c r="E5" s="63">
        <v>25000</v>
      </c>
    </row>
    <row r="6" spans="1:5" x14ac:dyDescent="0.45">
      <c r="A6" s="59" t="s">
        <v>22</v>
      </c>
      <c r="B6" s="60">
        <v>42110</v>
      </c>
      <c r="C6" s="61" t="s">
        <v>24</v>
      </c>
      <c r="D6" s="62">
        <v>2014</v>
      </c>
      <c r="E6" s="63">
        <v>25000</v>
      </c>
    </row>
    <row r="7" spans="1:5" x14ac:dyDescent="0.45">
      <c r="A7" s="59" t="s">
        <v>22</v>
      </c>
      <c r="B7" s="64">
        <v>42409</v>
      </c>
      <c r="C7" s="61" t="s">
        <v>31</v>
      </c>
      <c r="D7" s="61">
        <v>2015</v>
      </c>
      <c r="E7" s="65">
        <v>25000</v>
      </c>
    </row>
    <row r="8" spans="1:5" x14ac:dyDescent="0.45">
      <c r="A8" s="59" t="s">
        <v>22</v>
      </c>
      <c r="B8" s="60">
        <v>42942</v>
      </c>
      <c r="C8" s="61" t="s">
        <v>36</v>
      </c>
      <c r="D8" s="62">
        <v>2017</v>
      </c>
      <c r="E8" s="63">
        <v>25000</v>
      </c>
    </row>
    <row r="9" spans="1:5" x14ac:dyDescent="0.45">
      <c r="A9" s="59" t="s">
        <v>22</v>
      </c>
      <c r="B9" s="60">
        <v>43152</v>
      </c>
      <c r="C9" s="61" t="s">
        <v>36</v>
      </c>
      <c r="D9" s="62">
        <v>2018</v>
      </c>
      <c r="E9" s="63">
        <v>25000</v>
      </c>
    </row>
    <row r="10" spans="1:5" x14ac:dyDescent="0.45">
      <c r="A10" s="59" t="s">
        <v>22</v>
      </c>
      <c r="B10" s="60">
        <v>43511</v>
      </c>
      <c r="C10" s="61" t="s">
        <v>24</v>
      </c>
      <c r="D10" s="62">
        <v>2014</v>
      </c>
      <c r="E10" s="63">
        <v>25000</v>
      </c>
    </row>
    <row r="11" spans="1:5" ht="15.45" thickBot="1" x14ac:dyDescent="0.5">
      <c r="A11" s="67" t="s">
        <v>20</v>
      </c>
      <c r="B11" s="48"/>
      <c r="C11" s="48"/>
      <c r="D11" s="48"/>
      <c r="E11" s="49">
        <f>SUM(E2:E10)</f>
        <v>225000</v>
      </c>
    </row>
    <row r="12" spans="1:5" ht="15.45" thickTop="1" x14ac:dyDescent="0.45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/>
  </sheetViews>
  <sheetFormatPr defaultColWidth="9.15234375" defaultRowHeight="15" x14ac:dyDescent="0.45"/>
  <cols>
    <col min="1" max="1" width="14.69140625" style="47" bestFit="1" customWidth="1"/>
    <col min="2" max="2" width="18" style="47" bestFit="1" customWidth="1"/>
    <col min="3" max="3" width="13.53515625" style="47" bestFit="1" customWidth="1"/>
    <col min="4" max="4" width="13.15234375" style="47" bestFit="1" customWidth="1"/>
    <col min="5" max="5" width="17.15234375" style="47" bestFit="1" customWidth="1"/>
    <col min="6" max="16384" width="9.15234375" style="47"/>
  </cols>
  <sheetData>
    <row r="1" spans="1:5" s="54" customFormat="1" ht="30" x14ac:dyDescent="0.45">
      <c r="A1" s="50" t="s">
        <v>0</v>
      </c>
      <c r="B1" s="50" t="s">
        <v>60</v>
      </c>
      <c r="C1" s="50" t="s">
        <v>40</v>
      </c>
      <c r="D1" s="50" t="s">
        <v>41</v>
      </c>
      <c r="E1" s="50" t="s">
        <v>42</v>
      </c>
    </row>
    <row r="2" spans="1:5" x14ac:dyDescent="0.45">
      <c r="A2" s="59" t="s">
        <v>25</v>
      </c>
      <c r="B2" s="60">
        <v>41288</v>
      </c>
      <c r="C2" s="61" t="s">
        <v>10</v>
      </c>
      <c r="D2" s="62">
        <v>2009</v>
      </c>
      <c r="E2" s="63">
        <v>25000</v>
      </c>
    </row>
    <row r="3" spans="1:5" x14ac:dyDescent="0.45">
      <c r="A3" s="59" t="s">
        <v>25</v>
      </c>
      <c r="B3" s="64">
        <v>41792</v>
      </c>
      <c r="C3" s="61" t="s">
        <v>28</v>
      </c>
      <c r="D3" s="61">
        <v>2005</v>
      </c>
      <c r="E3" s="65">
        <v>25000</v>
      </c>
    </row>
    <row r="4" spans="1:5" x14ac:dyDescent="0.45">
      <c r="A4" s="59" t="s">
        <v>25</v>
      </c>
      <c r="B4" s="60">
        <v>42082</v>
      </c>
      <c r="C4" s="61" t="s">
        <v>24</v>
      </c>
      <c r="D4" s="62">
        <v>2014</v>
      </c>
      <c r="E4" s="63">
        <v>25000</v>
      </c>
    </row>
    <row r="5" spans="1:5" x14ac:dyDescent="0.45">
      <c r="A5" s="59" t="s">
        <v>25</v>
      </c>
      <c r="B5" s="60">
        <v>42214</v>
      </c>
      <c r="C5" s="61" t="s">
        <v>24</v>
      </c>
      <c r="D5" s="62">
        <v>2014</v>
      </c>
      <c r="E5" s="63">
        <v>25000</v>
      </c>
    </row>
    <row r="6" spans="1:5" x14ac:dyDescent="0.45">
      <c r="A6" s="59" t="s">
        <v>25</v>
      </c>
      <c r="B6" s="60">
        <v>42817</v>
      </c>
      <c r="C6" s="61" t="s">
        <v>10</v>
      </c>
      <c r="D6" s="62">
        <v>2009</v>
      </c>
      <c r="E6" s="63">
        <v>25000</v>
      </c>
    </row>
    <row r="7" spans="1:5" x14ac:dyDescent="0.45">
      <c r="A7" s="59" t="s">
        <v>25</v>
      </c>
      <c r="B7" s="64">
        <v>43406</v>
      </c>
      <c r="C7" s="61" t="s">
        <v>31</v>
      </c>
      <c r="D7" s="61">
        <v>2015</v>
      </c>
      <c r="E7" s="65">
        <v>50000</v>
      </c>
    </row>
    <row r="8" spans="1:5" ht="15.45" thickBot="1" x14ac:dyDescent="0.5">
      <c r="A8" s="67" t="s">
        <v>20</v>
      </c>
      <c r="B8" s="48"/>
      <c r="C8" s="48"/>
      <c r="D8" s="48"/>
      <c r="E8" s="49">
        <f>SUM(E2:E7)</f>
        <v>175000</v>
      </c>
    </row>
    <row r="9" spans="1:5" ht="15.45" thickTop="1" x14ac:dyDescent="0.4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/>
  </sheetViews>
  <sheetFormatPr defaultColWidth="9.15234375" defaultRowHeight="15" x14ac:dyDescent="0.45"/>
  <cols>
    <col min="1" max="1" width="14.53515625" style="47" bestFit="1" customWidth="1"/>
    <col min="2" max="2" width="18" style="47" bestFit="1" customWidth="1"/>
    <col min="3" max="3" width="13.53515625" style="47" bestFit="1" customWidth="1"/>
    <col min="4" max="4" width="13.15234375" style="47" bestFit="1" customWidth="1"/>
    <col min="5" max="5" width="17.15234375" style="47" bestFit="1" customWidth="1"/>
    <col min="6" max="16384" width="9.15234375" style="47"/>
  </cols>
  <sheetData>
    <row r="1" spans="1:5" s="54" customFormat="1" ht="30" x14ac:dyDescent="0.45">
      <c r="A1" s="50" t="s">
        <v>0</v>
      </c>
      <c r="B1" s="50" t="s">
        <v>60</v>
      </c>
      <c r="C1" s="50" t="s">
        <v>40</v>
      </c>
      <c r="D1" s="50" t="s">
        <v>41</v>
      </c>
      <c r="E1" s="50" t="s">
        <v>42</v>
      </c>
    </row>
    <row r="2" spans="1:5" x14ac:dyDescent="0.45">
      <c r="A2" s="59" t="s">
        <v>29</v>
      </c>
      <c r="B2" s="64">
        <v>41774</v>
      </c>
      <c r="C2" s="61" t="s">
        <v>30</v>
      </c>
      <c r="D2" s="61">
        <v>2003</v>
      </c>
      <c r="E2" s="65">
        <v>25000</v>
      </c>
    </row>
    <row r="3" spans="1:5" x14ac:dyDescent="0.45">
      <c r="A3" s="59" t="s">
        <v>29</v>
      </c>
      <c r="B3" s="60">
        <v>42103</v>
      </c>
      <c r="C3" s="61" t="s">
        <v>1</v>
      </c>
      <c r="D3" s="62">
        <v>2012</v>
      </c>
      <c r="E3" s="63">
        <v>25000</v>
      </c>
    </row>
    <row r="4" spans="1:5" x14ac:dyDescent="0.45">
      <c r="A4" s="59" t="s">
        <v>29</v>
      </c>
      <c r="B4" s="64">
        <v>42409</v>
      </c>
      <c r="C4" s="61" t="s">
        <v>26</v>
      </c>
      <c r="D4" s="61">
        <v>2016</v>
      </c>
      <c r="E4" s="65">
        <v>25000</v>
      </c>
    </row>
    <row r="5" spans="1:5" x14ac:dyDescent="0.45">
      <c r="A5" s="59" t="s">
        <v>29</v>
      </c>
      <c r="B5" s="64">
        <v>43041</v>
      </c>
      <c r="C5" s="61" t="s">
        <v>14</v>
      </c>
      <c r="D5" s="61">
        <v>2010</v>
      </c>
      <c r="E5" s="65">
        <v>25000</v>
      </c>
    </row>
    <row r="6" spans="1:5" x14ac:dyDescent="0.45">
      <c r="A6" s="59" t="s">
        <v>29</v>
      </c>
      <c r="B6" s="64">
        <v>43396</v>
      </c>
      <c r="C6" s="61" t="s">
        <v>14</v>
      </c>
      <c r="D6" s="61">
        <v>2012</v>
      </c>
      <c r="E6" s="65">
        <v>22948.54</v>
      </c>
    </row>
    <row r="7" spans="1:5" x14ac:dyDescent="0.45">
      <c r="A7" s="59" t="s">
        <v>29</v>
      </c>
      <c r="B7" s="64">
        <v>43396</v>
      </c>
      <c r="C7" s="61" t="s">
        <v>26</v>
      </c>
      <c r="D7" s="61">
        <v>2014</v>
      </c>
      <c r="E7" s="65">
        <v>11051.85</v>
      </c>
    </row>
    <row r="8" spans="1:5" x14ac:dyDescent="0.45">
      <c r="A8" s="59" t="s">
        <v>29</v>
      </c>
      <c r="B8" s="60">
        <v>43396</v>
      </c>
      <c r="C8" s="61" t="s">
        <v>32</v>
      </c>
      <c r="D8" s="62">
        <v>2016</v>
      </c>
      <c r="E8" s="63">
        <v>4001.06</v>
      </c>
    </row>
    <row r="9" spans="1:5" x14ac:dyDescent="0.45">
      <c r="A9" s="59" t="s">
        <v>29</v>
      </c>
      <c r="B9" s="60">
        <v>43396</v>
      </c>
      <c r="C9" s="61" t="s">
        <v>37</v>
      </c>
      <c r="D9" s="62">
        <v>2016</v>
      </c>
      <c r="E9" s="63">
        <v>11998.55</v>
      </c>
    </row>
    <row r="10" spans="1:5" ht="15.45" thickBot="1" x14ac:dyDescent="0.5">
      <c r="A10" s="67" t="s">
        <v>20</v>
      </c>
      <c r="B10" s="48"/>
      <c r="C10" s="48"/>
      <c r="D10" s="48"/>
      <c r="E10" s="49">
        <f>SUM(E2:E9)</f>
        <v>150000</v>
      </c>
    </row>
    <row r="11" spans="1:5" ht="15.45" thickTop="1" x14ac:dyDescent="0.45">
      <c r="A11" s="57"/>
      <c r="B11" s="57"/>
      <c r="C11" s="57"/>
      <c r="D11" s="57"/>
      <c r="E11" s="5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/>
  </sheetViews>
  <sheetFormatPr defaultColWidth="9.15234375" defaultRowHeight="15" x14ac:dyDescent="0.45"/>
  <cols>
    <col min="1" max="1" width="11.3046875" style="47" customWidth="1"/>
    <col min="2" max="2" width="18" style="47" bestFit="1" customWidth="1"/>
    <col min="3" max="3" width="13.53515625" style="47" bestFit="1" customWidth="1"/>
    <col min="4" max="4" width="13.15234375" style="47" bestFit="1" customWidth="1"/>
    <col min="5" max="5" width="17.15234375" style="47" bestFit="1" customWidth="1"/>
    <col min="6" max="16384" width="9.15234375" style="47"/>
  </cols>
  <sheetData>
    <row r="1" spans="1:5" s="54" customFormat="1" ht="30" x14ac:dyDescent="0.45">
      <c r="A1" s="50" t="s">
        <v>0</v>
      </c>
      <c r="B1" s="50" t="s">
        <v>60</v>
      </c>
      <c r="C1" s="50" t="s">
        <v>40</v>
      </c>
      <c r="D1" s="50" t="s">
        <v>41</v>
      </c>
      <c r="E1" s="50" t="s">
        <v>42</v>
      </c>
    </row>
    <row r="2" spans="1:5" x14ac:dyDescent="0.45">
      <c r="A2" s="66" t="s">
        <v>34</v>
      </c>
      <c r="B2" s="60">
        <v>42545</v>
      </c>
      <c r="C2" s="61" t="s">
        <v>24</v>
      </c>
      <c r="D2" s="62">
        <v>2013</v>
      </c>
      <c r="E2" s="63">
        <v>25000</v>
      </c>
    </row>
    <row r="3" spans="1:5" x14ac:dyDescent="0.45">
      <c r="A3" s="66" t="s">
        <v>34</v>
      </c>
      <c r="B3" s="60">
        <v>42824</v>
      </c>
      <c r="C3" s="61" t="s">
        <v>24</v>
      </c>
      <c r="D3" s="62">
        <v>2013</v>
      </c>
      <c r="E3" s="63">
        <v>25000</v>
      </c>
    </row>
    <row r="4" spans="1:5" x14ac:dyDescent="0.45">
      <c r="A4" s="66" t="s">
        <v>34</v>
      </c>
      <c r="B4" s="60">
        <v>43135</v>
      </c>
      <c r="C4" s="61" t="s">
        <v>31</v>
      </c>
      <c r="D4" s="62">
        <v>2015</v>
      </c>
      <c r="E4" s="63">
        <v>25000</v>
      </c>
    </row>
    <row r="5" spans="1:5" x14ac:dyDescent="0.45">
      <c r="A5" s="66" t="s">
        <v>34</v>
      </c>
      <c r="B5" s="60">
        <v>43619</v>
      </c>
      <c r="C5" s="61" t="s">
        <v>24</v>
      </c>
      <c r="D5" s="62">
        <v>2014</v>
      </c>
      <c r="E5" s="63">
        <v>25000</v>
      </c>
    </row>
    <row r="6" spans="1:5" ht="15.45" thickBot="1" x14ac:dyDescent="0.5">
      <c r="A6" s="67" t="s">
        <v>20</v>
      </c>
      <c r="B6" s="48"/>
      <c r="C6" s="48"/>
      <c r="D6" s="48"/>
      <c r="E6" s="49">
        <f>SUM(E2:E5)</f>
        <v>100000</v>
      </c>
    </row>
    <row r="7" spans="1:5" ht="15.45" thickTop="1" x14ac:dyDescent="0.45">
      <c r="A7" s="57"/>
      <c r="B7" s="57"/>
      <c r="C7" s="57"/>
      <c r="D7" s="57"/>
      <c r="E7" s="5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B11" sqref="B11"/>
    </sheetView>
  </sheetViews>
  <sheetFormatPr defaultColWidth="9.15234375" defaultRowHeight="15" x14ac:dyDescent="0.45"/>
  <cols>
    <col min="1" max="1" width="12.84375" style="47" customWidth="1"/>
    <col min="2" max="2" width="18" style="47" bestFit="1" customWidth="1"/>
    <col min="3" max="3" width="13.53515625" style="47" bestFit="1" customWidth="1"/>
    <col min="4" max="4" width="13.15234375" style="47" bestFit="1" customWidth="1"/>
    <col min="5" max="5" width="28" style="47" bestFit="1" customWidth="1"/>
    <col min="6" max="6" width="10.15234375" style="47" bestFit="1" customWidth="1"/>
    <col min="7" max="7" width="16.3828125" style="47" customWidth="1"/>
    <col min="8" max="16384" width="9.15234375" style="47"/>
  </cols>
  <sheetData>
    <row r="1" spans="1:6" s="54" customFormat="1" ht="30" x14ac:dyDescent="0.45">
      <c r="A1" s="50" t="s">
        <v>0</v>
      </c>
      <c r="B1" s="50" t="s">
        <v>60</v>
      </c>
      <c r="C1" s="50" t="s">
        <v>40</v>
      </c>
      <c r="D1" s="50" t="s">
        <v>41</v>
      </c>
      <c r="E1" s="50" t="s">
        <v>42</v>
      </c>
      <c r="F1" s="58"/>
    </row>
    <row r="2" spans="1:6" x14ac:dyDescent="0.45">
      <c r="A2" s="66" t="s">
        <v>35</v>
      </c>
      <c r="B2" s="60">
        <v>42545</v>
      </c>
      <c r="C2" s="61" t="s">
        <v>10</v>
      </c>
      <c r="D2" s="62">
        <v>2006</v>
      </c>
      <c r="E2" s="63">
        <v>25000</v>
      </c>
      <c r="F2" s="57"/>
    </row>
    <row r="3" spans="1:6" x14ac:dyDescent="0.45">
      <c r="A3" s="66" t="s">
        <v>35</v>
      </c>
      <c r="B3" s="60">
        <v>42733</v>
      </c>
      <c r="C3" s="61" t="s">
        <v>36</v>
      </c>
      <c r="D3" s="62">
        <v>2016</v>
      </c>
      <c r="E3" s="63">
        <v>25000</v>
      </c>
      <c r="F3" s="57"/>
    </row>
    <row r="4" spans="1:6" x14ac:dyDescent="0.45">
      <c r="A4" s="74" t="s">
        <v>35</v>
      </c>
      <c r="B4" s="70">
        <v>43411</v>
      </c>
      <c r="C4" s="71" t="s">
        <v>36</v>
      </c>
      <c r="D4" s="72">
        <v>2018</v>
      </c>
      <c r="E4" s="73">
        <v>25000</v>
      </c>
      <c r="F4" s="57"/>
    </row>
    <row r="5" spans="1:6" x14ac:dyDescent="0.45">
      <c r="A5" s="74" t="s">
        <v>35</v>
      </c>
      <c r="B5" s="70">
        <v>43431</v>
      </c>
      <c r="C5" s="71" t="s">
        <v>36</v>
      </c>
      <c r="D5" s="72">
        <v>2016</v>
      </c>
      <c r="E5" s="73">
        <v>25000</v>
      </c>
      <c r="F5" s="57"/>
    </row>
    <row r="6" spans="1:6" ht="15.45" thickBot="1" x14ac:dyDescent="0.5">
      <c r="A6" s="48" t="s">
        <v>20</v>
      </c>
      <c r="B6" s="48"/>
      <c r="C6" s="48"/>
      <c r="D6" s="48"/>
      <c r="E6" s="49">
        <f>SUM(E2:E5)</f>
        <v>100000</v>
      </c>
      <c r="F6" s="57"/>
    </row>
    <row r="7" spans="1:6" ht="15.45" thickTop="1" x14ac:dyDescent="0.45">
      <c r="A7" s="57"/>
      <c r="B7" s="57"/>
      <c r="C7" s="57"/>
      <c r="D7" s="57"/>
      <c r="E7" s="57"/>
      <c r="F7" s="57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13" sqref="B13"/>
    </sheetView>
  </sheetViews>
  <sheetFormatPr defaultColWidth="9.15234375" defaultRowHeight="15" x14ac:dyDescent="0.45"/>
  <cols>
    <col min="1" max="1" width="9.15234375" style="47"/>
    <col min="2" max="2" width="18.15234375" style="47" bestFit="1" customWidth="1"/>
    <col min="3" max="3" width="13.53515625" style="47" bestFit="1" customWidth="1"/>
    <col min="4" max="4" width="13.3046875" style="47" bestFit="1" customWidth="1"/>
    <col min="5" max="5" width="17.15234375" style="47" bestFit="1" customWidth="1"/>
    <col min="6" max="16384" width="9.15234375" style="47"/>
  </cols>
  <sheetData>
    <row r="1" spans="1:5" s="51" customFormat="1" ht="30" x14ac:dyDescent="0.45">
      <c r="A1" s="50" t="s">
        <v>0</v>
      </c>
      <c r="B1" s="50" t="s">
        <v>60</v>
      </c>
      <c r="C1" s="50" t="s">
        <v>40</v>
      </c>
      <c r="D1" s="50" t="s">
        <v>41</v>
      </c>
      <c r="E1" s="50" t="s">
        <v>42</v>
      </c>
    </row>
    <row r="2" spans="1:5" x14ac:dyDescent="0.45">
      <c r="A2" s="59" t="s">
        <v>3</v>
      </c>
      <c r="B2" s="60">
        <v>39890</v>
      </c>
      <c r="C2" s="61" t="s">
        <v>10</v>
      </c>
      <c r="D2" s="62">
        <v>2008</v>
      </c>
      <c r="E2" s="63">
        <v>25000</v>
      </c>
    </row>
    <row r="3" spans="1:5" x14ac:dyDescent="0.45">
      <c r="A3" s="59" t="s">
        <v>3</v>
      </c>
      <c r="B3" s="64">
        <v>40672</v>
      </c>
      <c r="C3" s="61" t="s">
        <v>1</v>
      </c>
      <c r="D3" s="62">
        <v>2010</v>
      </c>
      <c r="E3" s="63">
        <v>25000</v>
      </c>
    </row>
    <row r="4" spans="1:5" x14ac:dyDescent="0.45">
      <c r="A4" s="59" t="s">
        <v>3</v>
      </c>
      <c r="B4" s="64">
        <v>40681</v>
      </c>
      <c r="C4" s="61" t="s">
        <v>1</v>
      </c>
      <c r="D4" s="62">
        <v>2010</v>
      </c>
      <c r="E4" s="63">
        <v>25000</v>
      </c>
    </row>
    <row r="5" spans="1:5" x14ac:dyDescent="0.45">
      <c r="A5" s="59" t="s">
        <v>3</v>
      </c>
      <c r="B5" s="64">
        <v>40968</v>
      </c>
      <c r="C5" s="61" t="s">
        <v>10</v>
      </c>
      <c r="D5" s="61">
        <v>2009</v>
      </c>
      <c r="E5" s="65">
        <v>25000</v>
      </c>
    </row>
    <row r="6" spans="1:5" ht="15.45" thickBot="1" x14ac:dyDescent="0.5">
      <c r="A6" s="67" t="s">
        <v>20</v>
      </c>
      <c r="B6" s="48"/>
      <c r="C6" s="48"/>
      <c r="D6" s="48"/>
      <c r="E6" s="49">
        <f>SUM(E2:E5)</f>
        <v>100000</v>
      </c>
    </row>
    <row r="7" spans="1:5" ht="15.45" thickTop="1" x14ac:dyDescent="0.4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B17" sqref="B17:C17"/>
    </sheetView>
  </sheetViews>
  <sheetFormatPr defaultColWidth="9.15234375" defaultRowHeight="15" x14ac:dyDescent="0.45"/>
  <cols>
    <col min="1" max="1" width="9.84375" style="47" customWidth="1"/>
    <col min="2" max="2" width="18.15234375" style="47" bestFit="1" customWidth="1"/>
    <col min="3" max="3" width="13.69140625" style="47" bestFit="1" customWidth="1"/>
    <col min="4" max="4" width="13.3046875" style="47" bestFit="1" customWidth="1"/>
    <col min="5" max="5" width="17.15234375" style="47" bestFit="1" customWidth="1"/>
    <col min="6" max="16384" width="9.15234375" style="47"/>
  </cols>
  <sheetData>
    <row r="1" spans="1:5" ht="32.25" customHeight="1" x14ac:dyDescent="0.45">
      <c r="A1" s="46" t="s">
        <v>0</v>
      </c>
      <c r="B1" s="50" t="s">
        <v>62</v>
      </c>
      <c r="C1" s="50" t="s">
        <v>44</v>
      </c>
      <c r="D1" s="46" t="s">
        <v>41</v>
      </c>
      <c r="E1" s="46" t="s">
        <v>42</v>
      </c>
    </row>
    <row r="2" spans="1:5" x14ac:dyDescent="0.45">
      <c r="A2" s="59" t="s">
        <v>18</v>
      </c>
      <c r="B2" s="60">
        <v>39919</v>
      </c>
      <c r="C2" s="69" t="s">
        <v>61</v>
      </c>
      <c r="D2" s="62">
        <v>2009</v>
      </c>
      <c r="E2" s="63">
        <v>25000</v>
      </c>
    </row>
    <row r="3" spans="1:5" x14ac:dyDescent="0.45">
      <c r="A3" s="59" t="s">
        <v>18</v>
      </c>
      <c r="B3" s="64">
        <v>40680</v>
      </c>
      <c r="C3" s="61">
        <v>46447021</v>
      </c>
      <c r="D3" s="62">
        <v>2011</v>
      </c>
      <c r="E3" s="63">
        <v>25000</v>
      </c>
    </row>
    <row r="4" spans="1:5" x14ac:dyDescent="0.45">
      <c r="A4" s="59" t="s">
        <v>18</v>
      </c>
      <c r="B4" s="64">
        <v>40865</v>
      </c>
      <c r="C4" s="61">
        <v>47062402</v>
      </c>
      <c r="D4" s="61">
        <v>2012</v>
      </c>
      <c r="E4" s="65">
        <v>25000</v>
      </c>
    </row>
    <row r="5" spans="1:5" x14ac:dyDescent="0.45">
      <c r="A5" s="59" t="s">
        <v>18</v>
      </c>
      <c r="B5" s="60">
        <v>41247</v>
      </c>
      <c r="C5" s="61">
        <v>20035987</v>
      </c>
      <c r="D5" s="62">
        <v>2013</v>
      </c>
      <c r="E5" s="63">
        <v>25000</v>
      </c>
    </row>
    <row r="6" spans="1:5" x14ac:dyDescent="0.45">
      <c r="A6" s="59" t="s">
        <v>18</v>
      </c>
      <c r="B6" s="60">
        <v>41625</v>
      </c>
      <c r="C6" s="61">
        <v>20078403</v>
      </c>
      <c r="D6" s="62">
        <v>2014</v>
      </c>
      <c r="E6" s="63">
        <v>25000</v>
      </c>
    </row>
    <row r="7" spans="1:5" x14ac:dyDescent="0.45">
      <c r="A7" s="59" t="s">
        <v>18</v>
      </c>
      <c r="B7" s="60">
        <v>41928</v>
      </c>
      <c r="C7" s="61" t="s">
        <v>24</v>
      </c>
      <c r="D7" s="62">
        <v>2015</v>
      </c>
      <c r="E7" s="63">
        <v>25000</v>
      </c>
    </row>
    <row r="8" spans="1:5" x14ac:dyDescent="0.45">
      <c r="A8" s="59" t="s">
        <v>18</v>
      </c>
      <c r="B8" s="60">
        <v>42500</v>
      </c>
      <c r="C8" s="61">
        <v>20357926</v>
      </c>
      <c r="D8" s="62">
        <v>2016</v>
      </c>
      <c r="E8" s="63">
        <v>25000</v>
      </c>
    </row>
    <row r="9" spans="1:5" x14ac:dyDescent="0.45">
      <c r="A9" s="59" t="s">
        <v>18</v>
      </c>
      <c r="B9" s="64">
        <v>42528</v>
      </c>
      <c r="C9" s="61">
        <v>20412002</v>
      </c>
      <c r="D9" s="61">
        <v>2016</v>
      </c>
      <c r="E9" s="65">
        <v>25000</v>
      </c>
    </row>
    <row r="10" spans="1:5" x14ac:dyDescent="0.45">
      <c r="A10" s="59" t="s">
        <v>18</v>
      </c>
      <c r="B10" s="60">
        <v>43265</v>
      </c>
      <c r="C10" s="61">
        <v>21819274</v>
      </c>
      <c r="D10" s="62">
        <v>2018</v>
      </c>
      <c r="E10" s="63">
        <v>25000</v>
      </c>
    </row>
    <row r="11" spans="1:5" ht="15.45" thickBot="1" x14ac:dyDescent="0.5">
      <c r="A11" s="67" t="s">
        <v>20</v>
      </c>
      <c r="B11" s="48"/>
      <c r="C11" s="48"/>
      <c r="D11" s="48"/>
      <c r="E11" s="49">
        <f>SUM(E2:E10)</f>
        <v>225000</v>
      </c>
    </row>
    <row r="12" spans="1:5" ht="15.45" thickTop="1" x14ac:dyDescent="0.4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/>
  </sheetViews>
  <sheetFormatPr defaultColWidth="9.15234375" defaultRowHeight="15" x14ac:dyDescent="0.45"/>
  <cols>
    <col min="1" max="1" width="10.69140625" style="47" customWidth="1"/>
    <col min="2" max="2" width="18.15234375" style="47" bestFit="1" customWidth="1"/>
    <col min="3" max="3" width="13.53515625" style="47" bestFit="1" customWidth="1"/>
    <col min="4" max="4" width="13.3046875" style="47" bestFit="1" customWidth="1"/>
    <col min="5" max="5" width="17.15234375" style="47" bestFit="1" customWidth="1"/>
    <col min="6" max="16384" width="9.15234375" style="47"/>
  </cols>
  <sheetData>
    <row r="1" spans="1:5" s="54" customFormat="1" ht="30" x14ac:dyDescent="0.45">
      <c r="A1" s="50" t="s">
        <v>0</v>
      </c>
      <c r="B1" s="50" t="s">
        <v>60</v>
      </c>
      <c r="C1" s="50" t="s">
        <v>40</v>
      </c>
      <c r="D1" s="50" t="s">
        <v>41</v>
      </c>
      <c r="E1" s="50" t="s">
        <v>42</v>
      </c>
    </row>
    <row r="2" spans="1:5" x14ac:dyDescent="0.45">
      <c r="A2" s="59" t="s">
        <v>6</v>
      </c>
      <c r="B2" s="60">
        <v>39918</v>
      </c>
      <c r="C2" s="61" t="s">
        <v>10</v>
      </c>
      <c r="D2" s="62">
        <v>2009</v>
      </c>
      <c r="E2" s="63">
        <v>25000</v>
      </c>
    </row>
    <row r="3" spans="1:5" x14ac:dyDescent="0.45">
      <c r="A3" s="59" t="s">
        <v>6</v>
      </c>
      <c r="B3" s="60">
        <v>40416</v>
      </c>
      <c r="C3" s="61" t="s">
        <v>1</v>
      </c>
      <c r="D3" s="62">
        <v>2010</v>
      </c>
      <c r="E3" s="63">
        <v>25000</v>
      </c>
    </row>
    <row r="4" spans="1:5" x14ac:dyDescent="0.45">
      <c r="A4" s="59" t="s">
        <v>6</v>
      </c>
      <c r="B4" s="64">
        <v>40470</v>
      </c>
      <c r="C4" s="61" t="s">
        <v>1</v>
      </c>
      <c r="D4" s="62">
        <v>2011</v>
      </c>
      <c r="E4" s="63">
        <v>25000</v>
      </c>
    </row>
    <row r="5" spans="1:5" x14ac:dyDescent="0.45">
      <c r="A5" s="59" t="s">
        <v>6</v>
      </c>
      <c r="B5" s="64">
        <v>40856</v>
      </c>
      <c r="C5" s="61" t="s">
        <v>1</v>
      </c>
      <c r="D5" s="62">
        <v>2012</v>
      </c>
      <c r="E5" s="63">
        <v>25000</v>
      </c>
    </row>
    <row r="6" spans="1:5" x14ac:dyDescent="0.45">
      <c r="A6" s="59" t="s">
        <v>6</v>
      </c>
      <c r="B6" s="64">
        <v>41669</v>
      </c>
      <c r="C6" s="61" t="s">
        <v>24</v>
      </c>
      <c r="D6" s="61">
        <v>2014</v>
      </c>
      <c r="E6" s="65">
        <v>50000</v>
      </c>
    </row>
    <row r="7" spans="1:5" x14ac:dyDescent="0.45">
      <c r="A7" s="59" t="s">
        <v>6</v>
      </c>
      <c r="B7" s="60">
        <v>41939</v>
      </c>
      <c r="C7" s="61" t="s">
        <v>31</v>
      </c>
      <c r="D7" s="62">
        <v>2015</v>
      </c>
      <c r="E7" s="63">
        <v>25000</v>
      </c>
    </row>
    <row r="8" spans="1:5" x14ac:dyDescent="0.45">
      <c r="A8" s="59" t="s">
        <v>6</v>
      </c>
      <c r="B8" s="60">
        <v>42580</v>
      </c>
      <c r="C8" s="61" t="s">
        <v>36</v>
      </c>
      <c r="D8" s="62">
        <v>2016</v>
      </c>
      <c r="E8" s="63">
        <v>25000</v>
      </c>
    </row>
    <row r="9" spans="1:5" x14ac:dyDescent="0.45">
      <c r="A9" s="59" t="s">
        <v>6</v>
      </c>
      <c r="B9" s="64">
        <v>42682</v>
      </c>
      <c r="C9" s="61" t="s">
        <v>36</v>
      </c>
      <c r="D9" s="61">
        <v>2017</v>
      </c>
      <c r="E9" s="65">
        <v>25000</v>
      </c>
    </row>
    <row r="10" spans="1:5" x14ac:dyDescent="0.45">
      <c r="A10" s="59" t="s">
        <v>6</v>
      </c>
      <c r="B10" s="64">
        <v>43406</v>
      </c>
      <c r="C10" s="61" t="s">
        <v>36</v>
      </c>
      <c r="D10" s="61">
        <v>2019</v>
      </c>
      <c r="E10" s="65">
        <v>25000</v>
      </c>
    </row>
    <row r="11" spans="1:5" ht="15.45" thickBot="1" x14ac:dyDescent="0.5">
      <c r="A11" s="68" t="s">
        <v>20</v>
      </c>
      <c r="B11" s="52"/>
      <c r="C11" s="52"/>
      <c r="D11" s="52"/>
      <c r="E11" s="53">
        <f>SUM(E2:E10)</f>
        <v>250000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topLeftCell="B1" workbookViewId="0">
      <selection activeCell="B1" sqref="B1"/>
    </sheetView>
  </sheetViews>
  <sheetFormatPr defaultColWidth="9.15234375" defaultRowHeight="15" x14ac:dyDescent="0.45"/>
  <cols>
    <col min="1" max="1" width="9.15234375" style="47"/>
    <col min="2" max="2" width="9.69140625" style="47" customWidth="1"/>
    <col min="3" max="3" width="18" style="47" bestFit="1" customWidth="1"/>
    <col min="4" max="4" width="13.53515625" style="47" bestFit="1" customWidth="1"/>
    <col min="5" max="5" width="13.15234375" style="47" bestFit="1" customWidth="1"/>
    <col min="6" max="6" width="17.15234375" style="47" bestFit="1" customWidth="1"/>
    <col min="7" max="16384" width="9.15234375" style="47"/>
  </cols>
  <sheetData>
    <row r="1" spans="2:6" s="54" customFormat="1" ht="30" x14ac:dyDescent="0.45">
      <c r="B1" s="50" t="s">
        <v>0</v>
      </c>
      <c r="C1" s="50" t="s">
        <v>60</v>
      </c>
      <c r="D1" s="50" t="s">
        <v>40</v>
      </c>
      <c r="E1" s="50" t="s">
        <v>41</v>
      </c>
      <c r="F1" s="50" t="s">
        <v>42</v>
      </c>
    </row>
    <row r="2" spans="2:6" x14ac:dyDescent="0.45">
      <c r="B2" s="59" t="s">
        <v>5</v>
      </c>
      <c r="C2" s="60">
        <v>39905</v>
      </c>
      <c r="D2" s="61" t="s">
        <v>10</v>
      </c>
      <c r="E2" s="62">
        <v>2009</v>
      </c>
      <c r="F2" s="63">
        <v>25000</v>
      </c>
    </row>
    <row r="3" spans="2:6" x14ac:dyDescent="0.45">
      <c r="B3" s="59" t="s">
        <v>5</v>
      </c>
      <c r="C3" s="64">
        <v>40715</v>
      </c>
      <c r="D3" s="61" t="s">
        <v>16</v>
      </c>
      <c r="E3" s="62">
        <v>1973</v>
      </c>
      <c r="F3" s="63">
        <v>9199</v>
      </c>
    </row>
    <row r="4" spans="2:6" x14ac:dyDescent="0.45">
      <c r="B4" s="59" t="s">
        <v>5</v>
      </c>
      <c r="C4" s="64">
        <v>40715</v>
      </c>
      <c r="D4" s="61" t="s">
        <v>17</v>
      </c>
      <c r="E4" s="62">
        <v>1992</v>
      </c>
      <c r="F4" s="63">
        <v>15801</v>
      </c>
    </row>
    <row r="5" spans="2:6" x14ac:dyDescent="0.45">
      <c r="B5" s="59" t="s">
        <v>5</v>
      </c>
      <c r="C5" s="64">
        <v>40954</v>
      </c>
      <c r="D5" s="61" t="s">
        <v>10</v>
      </c>
      <c r="E5" s="61">
        <v>2009</v>
      </c>
      <c r="F5" s="65">
        <v>17473</v>
      </c>
    </row>
    <row r="6" spans="2:6" x14ac:dyDescent="0.45">
      <c r="B6" s="59" t="s">
        <v>5</v>
      </c>
      <c r="C6" s="64">
        <v>40954</v>
      </c>
      <c r="D6" s="61" t="s">
        <v>1</v>
      </c>
      <c r="E6" s="61">
        <v>2012</v>
      </c>
      <c r="F6" s="65">
        <v>7527</v>
      </c>
    </row>
    <row r="7" spans="2:6" x14ac:dyDescent="0.45">
      <c r="B7" s="59" t="s">
        <v>5</v>
      </c>
      <c r="C7" s="60">
        <v>41316</v>
      </c>
      <c r="D7" s="61" t="s">
        <v>23</v>
      </c>
      <c r="E7" s="62">
        <v>2003</v>
      </c>
      <c r="F7" s="63">
        <v>25000</v>
      </c>
    </row>
    <row r="8" spans="2:6" x14ac:dyDescent="0.45">
      <c r="B8" s="59" t="s">
        <v>5</v>
      </c>
      <c r="C8" s="60">
        <v>41681</v>
      </c>
      <c r="D8" s="61" t="s">
        <v>24</v>
      </c>
      <c r="E8" s="62">
        <v>2014</v>
      </c>
      <c r="F8" s="63">
        <v>25000</v>
      </c>
    </row>
    <row r="9" spans="2:6" x14ac:dyDescent="0.45">
      <c r="B9" s="59" t="s">
        <v>5</v>
      </c>
      <c r="C9" s="60">
        <v>42082</v>
      </c>
      <c r="D9" s="61" t="s">
        <v>24</v>
      </c>
      <c r="E9" s="62">
        <v>2014</v>
      </c>
      <c r="F9" s="63">
        <v>25000</v>
      </c>
    </row>
    <row r="10" spans="2:6" x14ac:dyDescent="0.45">
      <c r="B10" s="59" t="s">
        <v>5</v>
      </c>
      <c r="C10" s="64">
        <v>42402</v>
      </c>
      <c r="D10" s="61" t="s">
        <v>24</v>
      </c>
      <c r="E10" s="61">
        <v>2014</v>
      </c>
      <c r="F10" s="65">
        <v>15581</v>
      </c>
    </row>
    <row r="11" spans="2:6" x14ac:dyDescent="0.45">
      <c r="B11" s="59" t="s">
        <v>5</v>
      </c>
      <c r="C11" s="64">
        <v>42402</v>
      </c>
      <c r="D11" s="61" t="s">
        <v>33</v>
      </c>
      <c r="E11" s="61">
        <v>2003</v>
      </c>
      <c r="F11" s="65">
        <v>7146</v>
      </c>
    </row>
    <row r="12" spans="2:6" x14ac:dyDescent="0.45">
      <c r="B12" s="59" t="s">
        <v>5</v>
      </c>
      <c r="C12" s="64">
        <v>42402</v>
      </c>
      <c r="D12" s="61" t="s">
        <v>1</v>
      </c>
      <c r="E12" s="61">
        <v>2012</v>
      </c>
      <c r="F12" s="65">
        <v>2273</v>
      </c>
    </row>
    <row r="13" spans="2:6" x14ac:dyDescent="0.45">
      <c r="B13" s="66" t="s">
        <v>5</v>
      </c>
      <c r="C13" s="60">
        <v>42796</v>
      </c>
      <c r="D13" s="61" t="s">
        <v>1</v>
      </c>
      <c r="E13" s="62">
        <v>2012</v>
      </c>
      <c r="F13" s="63">
        <v>25000</v>
      </c>
    </row>
    <row r="14" spans="2:6" ht="15.45" thickBot="1" x14ac:dyDescent="0.5">
      <c r="B14" s="67" t="s">
        <v>20</v>
      </c>
      <c r="C14" s="48"/>
      <c r="D14" s="48"/>
      <c r="E14" s="48"/>
      <c r="F14" s="49">
        <f>SUM(F2:F13)</f>
        <v>200000</v>
      </c>
    </row>
    <row r="15" spans="2:6" ht="15.45" thickTop="1" x14ac:dyDescent="0.4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ColWidth="9.15234375" defaultRowHeight="15" x14ac:dyDescent="0.45"/>
  <cols>
    <col min="1" max="1" width="9.3828125" style="47" bestFit="1" customWidth="1"/>
    <col min="2" max="2" width="22.15234375" style="47" bestFit="1" customWidth="1"/>
    <col min="3" max="4" width="16" style="47" bestFit="1" customWidth="1"/>
    <col min="5" max="5" width="17.15234375" style="47" bestFit="1" customWidth="1"/>
    <col min="6" max="16384" width="9.15234375" style="47"/>
  </cols>
  <sheetData>
    <row r="1" spans="1:5" s="54" customFormat="1" x14ac:dyDescent="0.45">
      <c r="A1" s="50" t="s">
        <v>0</v>
      </c>
      <c r="B1" s="50" t="s">
        <v>60</v>
      </c>
      <c r="C1" s="50" t="s">
        <v>40</v>
      </c>
      <c r="D1" s="50" t="s">
        <v>41</v>
      </c>
      <c r="E1" s="50" t="s">
        <v>42</v>
      </c>
    </row>
    <row r="2" spans="1:5" x14ac:dyDescent="0.45">
      <c r="A2" s="59" t="s">
        <v>4</v>
      </c>
      <c r="B2" s="60" t="s">
        <v>43</v>
      </c>
      <c r="C2" s="61" t="s">
        <v>10</v>
      </c>
      <c r="D2" s="62">
        <v>2009</v>
      </c>
      <c r="E2" s="63">
        <v>25000</v>
      </c>
    </row>
    <row r="3" spans="1:5" x14ac:dyDescent="0.45">
      <c r="A3" s="59" t="s">
        <v>4</v>
      </c>
      <c r="B3" s="64">
        <v>40640</v>
      </c>
      <c r="C3" s="61" t="s">
        <v>1</v>
      </c>
      <c r="D3" s="62">
        <v>2010</v>
      </c>
      <c r="E3" s="63">
        <v>50000</v>
      </c>
    </row>
    <row r="4" spans="1:5" x14ac:dyDescent="0.45">
      <c r="A4" s="59" t="s">
        <v>4</v>
      </c>
      <c r="B4" s="64">
        <v>41004</v>
      </c>
      <c r="C4" s="61" t="s">
        <v>23</v>
      </c>
      <c r="D4" s="61">
        <v>2003</v>
      </c>
      <c r="E4" s="65">
        <v>25000</v>
      </c>
    </row>
    <row r="5" spans="1:5" x14ac:dyDescent="0.45">
      <c r="A5" s="59" t="s">
        <v>4</v>
      </c>
      <c r="B5" s="60">
        <v>41292</v>
      </c>
      <c r="C5" s="61" t="s">
        <v>10</v>
      </c>
      <c r="D5" s="62">
        <v>2009</v>
      </c>
      <c r="E5" s="63">
        <v>25000</v>
      </c>
    </row>
    <row r="6" spans="1:5" x14ac:dyDescent="0.45">
      <c r="A6" s="59" t="s">
        <v>4</v>
      </c>
      <c r="B6" s="60">
        <v>41621</v>
      </c>
      <c r="C6" s="61" t="s">
        <v>1</v>
      </c>
      <c r="D6" s="62">
        <v>2014</v>
      </c>
      <c r="E6" s="63">
        <v>25000</v>
      </c>
    </row>
    <row r="7" spans="1:5" x14ac:dyDescent="0.45">
      <c r="A7" s="59" t="s">
        <v>4</v>
      </c>
      <c r="B7" s="60">
        <v>41979</v>
      </c>
      <c r="C7" s="61" t="s">
        <v>24</v>
      </c>
      <c r="D7" s="62">
        <v>2014</v>
      </c>
      <c r="E7" s="63">
        <v>25000</v>
      </c>
    </row>
    <row r="8" spans="1:5" x14ac:dyDescent="0.45">
      <c r="A8" s="59" t="s">
        <v>4</v>
      </c>
      <c r="B8" s="64">
        <v>42423</v>
      </c>
      <c r="C8" s="61" t="s">
        <v>31</v>
      </c>
      <c r="D8" s="61">
        <v>2015</v>
      </c>
      <c r="E8" s="65">
        <v>25000</v>
      </c>
    </row>
    <row r="9" spans="1:5" x14ac:dyDescent="0.45">
      <c r="A9" s="59" t="s">
        <v>4</v>
      </c>
      <c r="B9" s="64">
        <v>42724</v>
      </c>
      <c r="C9" s="61" t="s">
        <v>32</v>
      </c>
      <c r="D9" s="61">
        <v>2015</v>
      </c>
      <c r="E9" s="65">
        <v>25000</v>
      </c>
    </row>
    <row r="10" spans="1:5" x14ac:dyDescent="0.45">
      <c r="A10" s="59" t="s">
        <v>4</v>
      </c>
      <c r="B10" s="64">
        <v>43070</v>
      </c>
      <c r="C10" s="61" t="s">
        <v>32</v>
      </c>
      <c r="D10" s="61">
        <v>2015</v>
      </c>
      <c r="E10" s="65">
        <v>25000</v>
      </c>
    </row>
    <row r="11" spans="1:5" x14ac:dyDescent="0.45">
      <c r="A11" s="59" t="s">
        <v>4</v>
      </c>
      <c r="B11" s="60">
        <v>43432</v>
      </c>
      <c r="C11" s="61" t="s">
        <v>37</v>
      </c>
      <c r="D11" s="62">
        <v>2018</v>
      </c>
      <c r="E11" s="63">
        <v>225000</v>
      </c>
    </row>
    <row r="12" spans="1:5" x14ac:dyDescent="0.45">
      <c r="A12" s="59" t="s">
        <v>4</v>
      </c>
      <c r="B12" s="60">
        <v>43412</v>
      </c>
      <c r="C12" s="61" t="s">
        <v>36</v>
      </c>
      <c r="D12" s="62">
        <v>2018</v>
      </c>
      <c r="E12" s="63">
        <v>25000</v>
      </c>
    </row>
    <row r="13" spans="1:5" ht="15.45" thickBot="1" x14ac:dyDescent="0.5">
      <c r="A13" s="67" t="s">
        <v>20</v>
      </c>
      <c r="B13" s="48"/>
      <c r="C13" s="48"/>
      <c r="D13" s="48"/>
      <c r="E13" s="49">
        <f>SUM(E2:E12)</f>
        <v>500000</v>
      </c>
    </row>
    <row r="14" spans="1:5" ht="15.45" thickTop="1" x14ac:dyDescent="0.4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24" sqref="B24"/>
    </sheetView>
  </sheetViews>
  <sheetFormatPr defaultColWidth="9.15234375" defaultRowHeight="15" x14ac:dyDescent="0.45"/>
  <cols>
    <col min="1" max="1" width="12" style="47" customWidth="1"/>
    <col min="2" max="2" width="18" style="47" bestFit="1" customWidth="1"/>
    <col min="3" max="3" width="13.53515625" style="47" bestFit="1" customWidth="1"/>
    <col min="4" max="4" width="13.15234375" style="47" bestFit="1" customWidth="1"/>
    <col min="5" max="5" width="16.69140625" style="47" customWidth="1"/>
    <col min="6" max="16384" width="9.15234375" style="47"/>
  </cols>
  <sheetData>
    <row r="1" spans="1:5" s="54" customFormat="1" ht="30" x14ac:dyDescent="0.45">
      <c r="A1" s="50" t="s">
        <v>0</v>
      </c>
      <c r="B1" s="50" t="s">
        <v>60</v>
      </c>
      <c r="C1" s="50" t="s">
        <v>40</v>
      </c>
      <c r="D1" s="50" t="s">
        <v>41</v>
      </c>
      <c r="E1" s="50" t="s">
        <v>42</v>
      </c>
    </row>
    <row r="2" spans="1:5" x14ac:dyDescent="0.45">
      <c r="A2" s="59" t="s">
        <v>9</v>
      </c>
      <c r="B2" s="60">
        <v>40052</v>
      </c>
      <c r="C2" s="61" t="s">
        <v>10</v>
      </c>
      <c r="D2" s="62">
        <v>2009</v>
      </c>
      <c r="E2" s="63">
        <v>135000</v>
      </c>
    </row>
    <row r="3" spans="1:5" x14ac:dyDescent="0.45">
      <c r="A3" s="59" t="s">
        <v>9</v>
      </c>
      <c r="B3" s="60">
        <v>40316</v>
      </c>
      <c r="C3" s="61" t="s">
        <v>1</v>
      </c>
      <c r="D3" s="62">
        <v>2010</v>
      </c>
      <c r="E3" s="63">
        <v>70000</v>
      </c>
    </row>
    <row r="4" spans="1:5" x14ac:dyDescent="0.45">
      <c r="A4" s="59" t="s">
        <v>9</v>
      </c>
      <c r="B4" s="64">
        <v>40633</v>
      </c>
      <c r="C4" s="61" t="s">
        <v>1</v>
      </c>
      <c r="D4" s="62">
        <v>2010</v>
      </c>
      <c r="E4" s="63">
        <v>30000</v>
      </c>
    </row>
    <row r="5" spans="1:5" x14ac:dyDescent="0.45">
      <c r="A5" s="59" t="s">
        <v>9</v>
      </c>
      <c r="B5" s="64">
        <v>40995</v>
      </c>
      <c r="C5" s="61" t="s">
        <v>1</v>
      </c>
      <c r="D5" s="61">
        <v>2011</v>
      </c>
      <c r="E5" s="65">
        <v>30000</v>
      </c>
    </row>
    <row r="6" spans="1:5" x14ac:dyDescent="0.45">
      <c r="A6" s="59" t="s">
        <v>9</v>
      </c>
      <c r="B6" s="60">
        <v>41388</v>
      </c>
      <c r="C6" s="61" t="s">
        <v>24</v>
      </c>
      <c r="D6" s="62">
        <v>2013</v>
      </c>
      <c r="E6" s="63">
        <v>30000</v>
      </c>
    </row>
    <row r="7" spans="1:5" x14ac:dyDescent="0.45">
      <c r="A7" s="59" t="s">
        <v>9</v>
      </c>
      <c r="B7" s="64">
        <v>41788</v>
      </c>
      <c r="C7" s="61" t="s">
        <v>24</v>
      </c>
      <c r="D7" s="61">
        <v>2014</v>
      </c>
      <c r="E7" s="65">
        <v>30000</v>
      </c>
    </row>
    <row r="8" spans="1:5" x14ac:dyDescent="0.45">
      <c r="A8" s="59" t="s">
        <v>9</v>
      </c>
      <c r="B8" s="60">
        <v>42097</v>
      </c>
      <c r="C8" s="61" t="s">
        <v>31</v>
      </c>
      <c r="D8" s="62">
        <v>2015</v>
      </c>
      <c r="E8" s="63">
        <v>30000</v>
      </c>
    </row>
    <row r="9" spans="1:5" x14ac:dyDescent="0.45">
      <c r="A9" s="59" t="s">
        <v>9</v>
      </c>
      <c r="B9" s="64">
        <v>42423</v>
      </c>
      <c r="C9" s="61" t="s">
        <v>31</v>
      </c>
      <c r="D9" s="61">
        <v>2016</v>
      </c>
      <c r="E9" s="65">
        <v>25000</v>
      </c>
    </row>
    <row r="10" spans="1:5" x14ac:dyDescent="0.45">
      <c r="A10" s="66" t="s">
        <v>9</v>
      </c>
      <c r="B10" s="60">
        <v>42769</v>
      </c>
      <c r="C10" s="61" t="s">
        <v>36</v>
      </c>
      <c r="D10" s="62">
        <v>2017</v>
      </c>
      <c r="E10" s="63">
        <v>25000</v>
      </c>
    </row>
    <row r="11" spans="1:5" x14ac:dyDescent="0.45">
      <c r="A11" s="59" t="s">
        <v>9</v>
      </c>
      <c r="B11" s="64">
        <v>43076</v>
      </c>
      <c r="C11" s="61" t="s">
        <v>28</v>
      </c>
      <c r="D11" s="61">
        <v>2005</v>
      </c>
      <c r="E11" s="65">
        <v>14479.09</v>
      </c>
    </row>
    <row r="12" spans="1:5" x14ac:dyDescent="0.45">
      <c r="A12" s="59" t="s">
        <v>9</v>
      </c>
      <c r="B12" s="64">
        <v>43076</v>
      </c>
      <c r="C12" s="61" t="s">
        <v>10</v>
      </c>
      <c r="D12" s="61">
        <v>2009</v>
      </c>
      <c r="E12" s="65">
        <v>10520.91</v>
      </c>
    </row>
    <row r="13" spans="1:5" x14ac:dyDescent="0.45">
      <c r="A13" s="66" t="s">
        <v>9</v>
      </c>
      <c r="B13" s="60">
        <v>43473</v>
      </c>
      <c r="C13" s="61" t="s">
        <v>36</v>
      </c>
      <c r="D13" s="62">
        <v>2019</v>
      </c>
      <c r="E13" s="63">
        <v>30000</v>
      </c>
    </row>
    <row r="14" spans="1:5" ht="15.45" thickBot="1" x14ac:dyDescent="0.5">
      <c r="A14" s="67" t="s">
        <v>20</v>
      </c>
      <c r="B14" s="48"/>
      <c r="C14" s="48"/>
      <c r="D14" s="48"/>
      <c r="E14" s="49">
        <f>SUM(E2:E13)</f>
        <v>460000</v>
      </c>
    </row>
    <row r="15" spans="1:5" ht="15.45" thickTop="1" x14ac:dyDescent="0.4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27" sqref="D27"/>
    </sheetView>
  </sheetViews>
  <sheetFormatPr defaultColWidth="9.15234375" defaultRowHeight="15" x14ac:dyDescent="0.45"/>
  <cols>
    <col min="1" max="1" width="12.15234375" style="47" customWidth="1"/>
    <col min="2" max="2" width="18.15234375" style="47" bestFit="1" customWidth="1"/>
    <col min="3" max="3" width="13.53515625" style="47" bestFit="1" customWidth="1"/>
    <col min="4" max="4" width="13.3046875" style="47" bestFit="1" customWidth="1"/>
    <col min="5" max="5" width="17.15234375" style="47" bestFit="1" customWidth="1"/>
    <col min="6" max="16384" width="9.15234375" style="47"/>
  </cols>
  <sheetData>
    <row r="1" spans="1:5" s="54" customFormat="1" ht="30" x14ac:dyDescent="0.45">
      <c r="A1" s="50" t="s">
        <v>0</v>
      </c>
      <c r="B1" s="50" t="s">
        <v>60</v>
      </c>
      <c r="C1" s="50" t="s">
        <v>40</v>
      </c>
      <c r="D1" s="50" t="s">
        <v>41</v>
      </c>
      <c r="E1" s="50" t="s">
        <v>42</v>
      </c>
    </row>
    <row r="2" spans="1:5" x14ac:dyDescent="0.45">
      <c r="A2" s="59" t="s">
        <v>2</v>
      </c>
      <c r="B2" s="60">
        <v>39888</v>
      </c>
      <c r="C2" s="61" t="s">
        <v>10</v>
      </c>
      <c r="D2" s="62">
        <v>2009</v>
      </c>
      <c r="E2" s="63">
        <v>25000</v>
      </c>
    </row>
    <row r="3" spans="1:5" x14ac:dyDescent="0.45">
      <c r="A3" s="59" t="s">
        <v>2</v>
      </c>
      <c r="B3" s="64">
        <v>40606</v>
      </c>
      <c r="C3" s="61" t="s">
        <v>1</v>
      </c>
      <c r="D3" s="62">
        <v>2011</v>
      </c>
      <c r="E3" s="63">
        <v>25000</v>
      </c>
    </row>
    <row r="4" spans="1:5" x14ac:dyDescent="0.45">
      <c r="A4" s="59" t="s">
        <v>2</v>
      </c>
      <c r="B4" s="64">
        <v>40927</v>
      </c>
      <c r="C4" s="61" t="s">
        <v>1</v>
      </c>
      <c r="D4" s="62">
        <v>2012</v>
      </c>
      <c r="E4" s="63">
        <v>25000</v>
      </c>
    </row>
    <row r="5" spans="1:5" x14ac:dyDescent="0.45">
      <c r="A5" s="59" t="s">
        <v>2</v>
      </c>
      <c r="B5" s="60">
        <v>41515</v>
      </c>
      <c r="C5" s="61" t="s">
        <v>24</v>
      </c>
      <c r="D5" s="62">
        <v>2013</v>
      </c>
      <c r="E5" s="63">
        <v>25000</v>
      </c>
    </row>
    <row r="6" spans="1:5" x14ac:dyDescent="0.45">
      <c r="A6" s="59" t="s">
        <v>2</v>
      </c>
      <c r="B6" s="64">
        <v>41647</v>
      </c>
      <c r="C6" s="61" t="s">
        <v>24</v>
      </c>
      <c r="D6" s="61">
        <v>2014</v>
      </c>
      <c r="E6" s="65">
        <v>25000</v>
      </c>
    </row>
    <row r="7" spans="1:5" x14ac:dyDescent="0.45">
      <c r="A7" s="59" t="s">
        <v>2</v>
      </c>
      <c r="B7" s="60">
        <v>42069</v>
      </c>
      <c r="C7" s="61" t="s">
        <v>28</v>
      </c>
      <c r="D7" s="62">
        <v>2005</v>
      </c>
      <c r="E7" s="63">
        <v>25000</v>
      </c>
    </row>
    <row r="8" spans="1:5" x14ac:dyDescent="0.45">
      <c r="A8" s="59" t="s">
        <v>2</v>
      </c>
      <c r="B8" s="60">
        <v>42488</v>
      </c>
      <c r="C8" s="61" t="s">
        <v>31</v>
      </c>
      <c r="D8" s="62">
        <v>2015</v>
      </c>
      <c r="E8" s="63">
        <v>25000</v>
      </c>
    </row>
    <row r="9" spans="1:5" x14ac:dyDescent="0.45">
      <c r="A9" s="59" t="s">
        <v>2</v>
      </c>
      <c r="B9" s="64">
        <v>42703</v>
      </c>
      <c r="C9" s="61" t="s">
        <v>37</v>
      </c>
      <c r="D9" s="61">
        <v>2017</v>
      </c>
      <c r="E9" s="65">
        <v>125000</v>
      </c>
    </row>
    <row r="10" spans="1:5" x14ac:dyDescent="0.45">
      <c r="A10" s="59" t="s">
        <v>2</v>
      </c>
      <c r="B10" s="60">
        <v>42818</v>
      </c>
      <c r="C10" s="61" t="s">
        <v>36</v>
      </c>
      <c r="D10" s="62">
        <v>2017</v>
      </c>
      <c r="E10" s="63">
        <v>25000</v>
      </c>
    </row>
    <row r="11" spans="1:5" x14ac:dyDescent="0.45">
      <c r="A11" s="59" t="s">
        <v>2</v>
      </c>
      <c r="B11" s="60">
        <v>43118</v>
      </c>
      <c r="C11" s="61" t="s">
        <v>36</v>
      </c>
      <c r="D11" s="62">
        <v>2017</v>
      </c>
      <c r="E11" s="63">
        <v>25000</v>
      </c>
    </row>
    <row r="12" spans="1:5" x14ac:dyDescent="0.45">
      <c r="A12" s="59" t="s">
        <v>2</v>
      </c>
      <c r="B12" s="60">
        <v>43507</v>
      </c>
      <c r="C12" s="61" t="s">
        <v>36</v>
      </c>
      <c r="D12" s="62">
        <v>2019</v>
      </c>
      <c r="E12" s="63">
        <v>25000</v>
      </c>
    </row>
    <row r="13" spans="1:5" ht="15.45" thickBot="1" x14ac:dyDescent="0.5">
      <c r="A13" s="67" t="s">
        <v>20</v>
      </c>
      <c r="B13" s="48"/>
      <c r="C13" s="48"/>
      <c r="D13" s="48"/>
      <c r="E13" s="49">
        <f>SUM(E2:E12)</f>
        <v>375000</v>
      </c>
    </row>
    <row r="14" spans="1:5" ht="15.45" thickTop="1" x14ac:dyDescent="0.4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/>
  </sheetViews>
  <sheetFormatPr defaultColWidth="9.15234375" defaultRowHeight="15" x14ac:dyDescent="0.45"/>
  <cols>
    <col min="1" max="1" width="9.69140625" style="47" customWidth="1"/>
    <col min="2" max="2" width="18" style="47" bestFit="1" customWidth="1"/>
    <col min="3" max="3" width="13.53515625" style="47" bestFit="1" customWidth="1"/>
    <col min="4" max="4" width="13.15234375" style="47" bestFit="1" customWidth="1"/>
    <col min="5" max="5" width="17.15234375" style="47" bestFit="1" customWidth="1"/>
    <col min="6" max="16384" width="9.15234375" style="47"/>
  </cols>
  <sheetData>
    <row r="1" spans="1:5" s="54" customFormat="1" ht="30" x14ac:dyDescent="0.45">
      <c r="A1" s="50" t="s">
        <v>0</v>
      </c>
      <c r="B1" s="50" t="s">
        <v>60</v>
      </c>
      <c r="C1" s="50" t="s">
        <v>40</v>
      </c>
      <c r="D1" s="50" t="s">
        <v>41</v>
      </c>
      <c r="E1" s="50" t="s">
        <v>42</v>
      </c>
    </row>
    <row r="2" spans="1:5" x14ac:dyDescent="0.45">
      <c r="A2" s="59" t="s">
        <v>7</v>
      </c>
      <c r="B2" s="60">
        <v>39918</v>
      </c>
      <c r="C2" s="61" t="s">
        <v>10</v>
      </c>
      <c r="D2" s="62">
        <v>2009</v>
      </c>
      <c r="E2" s="63">
        <v>25000</v>
      </c>
    </row>
    <row r="3" spans="1:5" x14ac:dyDescent="0.45">
      <c r="A3" s="59" t="s">
        <v>7</v>
      </c>
      <c r="B3" s="60">
        <v>40149</v>
      </c>
      <c r="C3" s="61" t="s">
        <v>15</v>
      </c>
      <c r="D3" s="62">
        <v>2009</v>
      </c>
      <c r="E3" s="63">
        <v>20000</v>
      </c>
    </row>
    <row r="4" spans="1:5" x14ac:dyDescent="0.45">
      <c r="A4" s="59" t="s">
        <v>7</v>
      </c>
      <c r="B4" s="64">
        <v>40926</v>
      </c>
      <c r="C4" s="61" t="s">
        <v>14</v>
      </c>
      <c r="D4" s="62">
        <v>2012</v>
      </c>
      <c r="E4" s="63">
        <v>20000</v>
      </c>
    </row>
    <row r="5" spans="1:5" x14ac:dyDescent="0.45">
      <c r="A5" s="59" t="s">
        <v>7</v>
      </c>
      <c r="B5" s="60">
        <v>41305</v>
      </c>
      <c r="C5" s="61" t="s">
        <v>26</v>
      </c>
      <c r="D5" s="62">
        <v>2013</v>
      </c>
      <c r="E5" s="63">
        <v>20000</v>
      </c>
    </row>
    <row r="6" spans="1:5" x14ac:dyDescent="0.45">
      <c r="A6" s="59" t="s">
        <v>7</v>
      </c>
      <c r="B6" s="64">
        <v>41667</v>
      </c>
      <c r="C6" s="61" t="s">
        <v>26</v>
      </c>
      <c r="D6" s="61">
        <v>2014</v>
      </c>
      <c r="E6" s="65">
        <v>20000</v>
      </c>
    </row>
    <row r="7" spans="1:5" x14ac:dyDescent="0.45">
      <c r="A7" s="59" t="s">
        <v>7</v>
      </c>
      <c r="B7" s="60">
        <v>42209</v>
      </c>
      <c r="C7" s="61" t="s">
        <v>10</v>
      </c>
      <c r="D7" s="62">
        <v>2009</v>
      </c>
      <c r="E7" s="63">
        <v>20000</v>
      </c>
    </row>
    <row r="8" spans="1:5" x14ac:dyDescent="0.45">
      <c r="A8" s="59" t="s">
        <v>7</v>
      </c>
      <c r="B8" s="60">
        <v>42423</v>
      </c>
      <c r="C8" s="61" t="s">
        <v>24</v>
      </c>
      <c r="D8" s="62">
        <v>2013</v>
      </c>
      <c r="E8" s="63">
        <v>20000</v>
      </c>
    </row>
    <row r="9" spans="1:5" x14ac:dyDescent="0.45">
      <c r="A9" s="59" t="s">
        <v>7</v>
      </c>
      <c r="B9" s="60">
        <v>42838</v>
      </c>
      <c r="C9" s="61" t="s">
        <v>36</v>
      </c>
      <c r="D9" s="62">
        <v>2017</v>
      </c>
      <c r="E9" s="63">
        <v>20000</v>
      </c>
    </row>
    <row r="10" spans="1:5" x14ac:dyDescent="0.45">
      <c r="A10" s="59" t="s">
        <v>7</v>
      </c>
      <c r="B10" s="64">
        <v>43406</v>
      </c>
      <c r="C10" s="61" t="s">
        <v>1</v>
      </c>
      <c r="D10" s="61">
        <v>2012</v>
      </c>
      <c r="E10" s="65">
        <v>0.01</v>
      </c>
    </row>
    <row r="11" spans="1:5" x14ac:dyDescent="0.45">
      <c r="A11" s="59" t="s">
        <v>7</v>
      </c>
      <c r="B11" s="64">
        <v>43406</v>
      </c>
      <c r="C11" s="61" t="s">
        <v>31</v>
      </c>
      <c r="D11" s="61">
        <v>2016</v>
      </c>
      <c r="E11" s="65">
        <v>0.17</v>
      </c>
    </row>
    <row r="12" spans="1:5" x14ac:dyDescent="0.45">
      <c r="A12" s="59" t="s">
        <v>7</v>
      </c>
      <c r="B12" s="64">
        <v>43406</v>
      </c>
      <c r="C12" s="61" t="s">
        <v>36</v>
      </c>
      <c r="D12" s="61">
        <v>2018</v>
      </c>
      <c r="E12" s="65">
        <v>39999.82</v>
      </c>
    </row>
    <row r="13" spans="1:5" x14ac:dyDescent="0.45">
      <c r="A13" s="59" t="s">
        <v>7</v>
      </c>
      <c r="B13" s="64">
        <v>40602</v>
      </c>
      <c r="C13" s="61" t="s">
        <v>14</v>
      </c>
      <c r="D13" s="62">
        <v>2011</v>
      </c>
      <c r="E13" s="63">
        <v>20000</v>
      </c>
    </row>
    <row r="14" spans="1:5" ht="15.45" thickBot="1" x14ac:dyDescent="0.5">
      <c r="A14" s="67" t="s">
        <v>20</v>
      </c>
      <c r="B14" s="48"/>
      <c r="C14" s="48"/>
      <c r="D14" s="48"/>
      <c r="E14" s="49">
        <f>SUM(E2:E13)</f>
        <v>225000.00000000003</v>
      </c>
    </row>
    <row r="15" spans="1:5" ht="15.45" thickTop="1" x14ac:dyDescent="0.4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Funding Closeout</vt:lpstr>
      <vt:lpstr>Ohio</vt:lpstr>
      <vt:lpstr>Virginia</vt:lpstr>
      <vt:lpstr>New York</vt:lpstr>
      <vt:lpstr>Florida</vt:lpstr>
      <vt:lpstr>Colorado</vt:lpstr>
      <vt:lpstr>Minnesota</vt:lpstr>
      <vt:lpstr>Maryland</vt:lpstr>
      <vt:lpstr>Oregon</vt:lpstr>
      <vt:lpstr>Washington</vt:lpstr>
      <vt:lpstr>Texas</vt:lpstr>
      <vt:lpstr>Kentucky</vt:lpstr>
      <vt:lpstr>California</vt:lpstr>
      <vt:lpstr>North Carolina</vt:lpstr>
      <vt:lpstr>South Carolina</vt:lpstr>
      <vt:lpstr>Illinois</vt:lpstr>
      <vt:lpstr>Conneticut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Pamplin, David (FHWA)</cp:lastModifiedBy>
  <cp:lastPrinted>2019-11-22T17:34:11Z</cp:lastPrinted>
  <dcterms:created xsi:type="dcterms:W3CDTF">2011-08-11T15:02:45Z</dcterms:created>
  <dcterms:modified xsi:type="dcterms:W3CDTF">2019-12-09T15:30:43Z</dcterms:modified>
</cp:coreProperties>
</file>