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201"/>
  <workbookPr defaultThemeVersion="124226"/>
  <mc:AlternateContent xmlns:mc="http://schemas.openxmlformats.org/markup-compatibility/2006">
    <mc:Choice Requires="x15">
      <x15ac:absPath xmlns:x15ac="http://schemas.microsoft.com/office/spreadsheetml/2010/11/ac" url="L:\HRTM-10\POOLED FUND\A - Complete List of Pooled Fund Projects\TPF &amp; SPR Projects\TPF-5(276)--Washington--Solicit 1294\"/>
    </mc:Choice>
  </mc:AlternateContent>
  <bookViews>
    <workbookView xWindow="0" yWindow="0" windowWidth="20400" windowHeight="4997"/>
  </bookViews>
  <sheets>
    <sheet name="Sheet1" sheetId="1" r:id="rId1"/>
    <sheet name="Sheet2" sheetId="2" r:id="rId2"/>
    <sheet name="Sheet3" sheetId="3" r:id="rId3"/>
  </sheets>
  <calcPr calcId="171027"/>
</workbook>
</file>

<file path=xl/calcChain.xml><?xml version="1.0" encoding="utf-8"?>
<calcChain xmlns="http://schemas.openxmlformats.org/spreadsheetml/2006/main">
  <c r="E23" i="1" l="1"/>
  <c r="D23" i="1"/>
  <c r="F22" i="1" s="1"/>
  <c r="B23" i="1"/>
  <c r="H22" i="1"/>
  <c r="H21" i="1"/>
  <c r="H20" i="1"/>
  <c r="H19" i="1"/>
  <c r="H18" i="1"/>
  <c r="H17" i="1"/>
  <c r="H16" i="1"/>
  <c r="H15" i="1"/>
  <c r="H14" i="1"/>
  <c r="I14" i="1" l="1"/>
  <c r="J14" i="1"/>
  <c r="K14" i="1" s="1"/>
  <c r="I18" i="1"/>
  <c r="J18" i="1"/>
  <c r="K18" i="1" s="1"/>
  <c r="I15" i="1"/>
  <c r="J15" i="1"/>
  <c r="K15" i="1" s="1"/>
  <c r="I17" i="1"/>
  <c r="J17" i="1"/>
  <c r="K17" i="1" s="1"/>
  <c r="I19" i="1"/>
  <c r="J19" i="1"/>
  <c r="K19" i="1" s="1"/>
  <c r="I16" i="1"/>
  <c r="J16" i="1"/>
  <c r="K16" i="1" s="1"/>
  <c r="I20" i="1"/>
  <c r="J20" i="1"/>
  <c r="K20" i="1" s="1"/>
  <c r="I21" i="1"/>
  <c r="J21" i="1"/>
  <c r="I22" i="1"/>
  <c r="J22" i="1"/>
  <c r="F10" i="1"/>
  <c r="G10" i="1" s="1"/>
  <c r="H10" i="1" s="1"/>
  <c r="F9" i="1"/>
  <c r="G9" i="1" s="1"/>
  <c r="F11" i="1"/>
  <c r="G11" i="1" s="1"/>
  <c r="H11" i="1" s="1"/>
  <c r="F12" i="1"/>
  <c r="G12" i="1" s="1"/>
  <c r="H12" i="1" s="1"/>
  <c r="F13" i="1"/>
  <c r="G13" i="1" s="1"/>
  <c r="H13" i="1" s="1"/>
  <c r="F14" i="1"/>
  <c r="F15" i="1"/>
  <c r="F16" i="1"/>
  <c r="F17" i="1"/>
  <c r="F18" i="1"/>
  <c r="F19" i="1"/>
  <c r="F20" i="1"/>
  <c r="F21" i="1"/>
  <c r="I13" i="1" l="1"/>
  <c r="J13" i="1"/>
  <c r="K13" i="1" s="1"/>
  <c r="I12" i="1"/>
  <c r="J12" i="1"/>
  <c r="K12" i="1" s="1"/>
  <c r="G23" i="1"/>
  <c r="H9" i="1"/>
  <c r="I10" i="1"/>
  <c r="J10" i="1"/>
  <c r="K10" i="1" s="1"/>
  <c r="I11" i="1"/>
  <c r="J11" i="1"/>
  <c r="K11" i="1" s="1"/>
  <c r="K22" i="1"/>
  <c r="K21" i="1"/>
  <c r="F23" i="1"/>
  <c r="J9" i="1" l="1"/>
  <c r="I9" i="1"/>
  <c r="I23" i="1" s="1"/>
  <c r="H23" i="1"/>
  <c r="K9" i="1" l="1"/>
  <c r="K23" i="1" s="1"/>
  <c r="J23" i="1"/>
  <c r="L21" i="1" l="1"/>
  <c r="L18" i="1"/>
  <c r="L9" i="1"/>
  <c r="L14" i="1"/>
  <c r="L22" i="1"/>
  <c r="L13" i="1"/>
  <c r="L10" i="1"/>
  <c r="L17" i="1"/>
  <c r="L19" i="1"/>
  <c r="L11" i="1"/>
  <c r="L20" i="1"/>
  <c r="L16" i="1"/>
  <c r="L12" i="1"/>
  <c r="L15" i="1"/>
  <c r="L23" i="1" l="1"/>
</calcChain>
</file>

<file path=xl/sharedStrings.xml><?xml version="1.0" encoding="utf-8"?>
<sst xmlns="http://schemas.openxmlformats.org/spreadsheetml/2006/main" count="29" uniqueCount="26">
  <si>
    <t>Final</t>
  </si>
  <si>
    <t>State</t>
  </si>
  <si>
    <t>$ Committed on Website</t>
  </si>
  <si>
    <t>Program Code (e.g., L560)</t>
  </si>
  <si>
    <t>Contribution Percentage</t>
  </si>
  <si>
    <t>Invoice Amount</t>
  </si>
  <si>
    <t>Originally Obligated in FMIS</t>
  </si>
  <si>
    <t>Currently Obligated in FMIS</t>
  </si>
  <si>
    <t>Total Expenditures Per State</t>
  </si>
  <si>
    <t>UDO</t>
  </si>
  <si>
    <t xml:space="preserve">Actual Expenditure Distribution </t>
  </si>
  <si>
    <t>Variance Over/ (Under)</t>
  </si>
  <si>
    <t xml:space="preserve">Actual Expense % </t>
  </si>
  <si>
    <t>CALIFORNIA</t>
  </si>
  <si>
    <t>IDAHO</t>
  </si>
  <si>
    <t>L56E</t>
  </si>
  <si>
    <t>Note:</t>
  </si>
  <si>
    <t>Project No.: TPF-5(276), Full-Scale Shake Table Testing to Evaluate Seismic Performance of Reinforced Soil Walls</t>
  </si>
  <si>
    <t>as of  February 12. 2019</t>
  </si>
  <si>
    <t>M560</t>
  </si>
  <si>
    <t>MISSISSIPPI</t>
  </si>
  <si>
    <t>UTAH</t>
  </si>
  <si>
    <t>WASHINGTON</t>
  </si>
  <si>
    <t>Remaining UDO/Unexpended balances will be transferred back to partners via form 1575 (State Led) or (1576) FHWA Led.</t>
  </si>
  <si>
    <t>Unexpended O/A returned to states may not be the same program code as what was originally contributed.</t>
  </si>
  <si>
    <t>Project Manager:  Mustafa Mohamedali  | 360-704-6307 | MOHAMEM@wsdot.wa.gov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</si>
</sst>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10"/>
      <name val="Times New Roman"/>
      <family val="1"/>
    </font>
    <font>
      <b/>
      <u/>
      <sz val="11"/>
      <name val="Times New Roman"/>
      <family val="1"/>
    </font>
    <font>
      <b/>
      <sz val="11"/>
      <color rgb="FF002060"/>
      <name val="Times New Roman"/>
      <family val="1"/>
    </font>
    <font>
      <b/>
      <sz val="11"/>
      <color rgb="FF00206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0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164" fontId="3" fillId="0" borderId="0" xfId="0" applyNumberFormat="1" applyFont="1" applyFill="1"/>
    <xf numFmtId="0" fontId="3" fillId="0" borderId="0" xfId="0" applyFont="1"/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 applyAlignment="1"/>
    <xf numFmtId="0" fontId="3" fillId="0" borderId="0" xfId="0" applyFont="1" applyBorder="1" applyAlignment="1"/>
    <xf numFmtId="0" fontId="3" fillId="0" borderId="0" xfId="0" applyFont="1" applyBorder="1" applyAlignment="1">
      <alignment horizontal="center"/>
    </xf>
    <xf numFmtId="0" fontId="2" fillId="0" borderId="0" xfId="0" applyFont="1" applyFill="1" applyBorder="1" applyAlignment="1"/>
    <xf numFmtId="0" fontId="3" fillId="0" borderId="0" xfId="0" applyFont="1" applyFill="1" applyBorder="1" applyAlignment="1">
      <alignment horizontal="left"/>
    </xf>
    <xf numFmtId="0" fontId="3" fillId="0" borderId="0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2" fillId="0" borderId="0" xfId="0" applyFont="1" applyFill="1" applyBorder="1" applyAlignment="1">
      <alignment horizontal="right"/>
    </xf>
    <xf numFmtId="0" fontId="3" fillId="0" borderId="0" xfId="0" applyFont="1" applyAlignment="1">
      <alignment horizontal="right"/>
    </xf>
    <xf numFmtId="0" fontId="2" fillId="0" borderId="0" xfId="0" applyFont="1" applyFill="1" applyBorder="1" applyAlignment="1">
      <alignment horizontal="center"/>
    </xf>
    <xf numFmtId="164" fontId="3" fillId="0" borderId="0" xfId="0" applyNumberFormat="1" applyFont="1" applyFill="1" applyBorder="1"/>
    <xf numFmtId="0" fontId="3" fillId="0" borderId="0" xfId="0" applyFont="1" applyBorder="1"/>
    <xf numFmtId="0" fontId="3" fillId="0" borderId="0" xfId="0" applyFont="1" applyFill="1" applyAlignment="1">
      <alignment horizontal="center" vertical="top"/>
    </xf>
    <xf numFmtId="0" fontId="2" fillId="0" borderId="0" xfId="0" applyFont="1" applyFill="1" applyBorder="1" applyAlignment="1">
      <alignment wrapText="1"/>
    </xf>
    <xf numFmtId="0" fontId="2" fillId="2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3" fillId="0" borderId="1" xfId="0" applyFont="1" applyBorder="1"/>
    <xf numFmtId="0" fontId="3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wrapText="1"/>
    </xf>
    <xf numFmtId="164" fontId="4" fillId="0" borderId="2" xfId="0" applyNumberFormat="1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/>
    </xf>
    <xf numFmtId="0" fontId="3" fillId="0" borderId="3" xfId="0" applyFont="1" applyBorder="1"/>
    <xf numFmtId="43" fontId="3" fillId="0" borderId="3" xfId="1" applyFont="1" applyFill="1" applyBorder="1" applyAlignment="1">
      <alignment horizontal="right"/>
    </xf>
    <xf numFmtId="0" fontId="3" fillId="0" borderId="3" xfId="0" applyFont="1" applyBorder="1" applyAlignment="1">
      <alignment horizontal="center"/>
    </xf>
    <xf numFmtId="39" fontId="3" fillId="2" borderId="3" xfId="2" applyNumberFormat="1" applyFont="1" applyFill="1" applyBorder="1"/>
    <xf numFmtId="43" fontId="3" fillId="2" borderId="3" xfId="1" applyFont="1" applyFill="1" applyBorder="1"/>
    <xf numFmtId="10" fontId="3" fillId="0" borderId="3" xfId="0" applyNumberFormat="1" applyFont="1" applyFill="1" applyBorder="1" applyAlignment="1">
      <alignment horizontal="right"/>
    </xf>
    <xf numFmtId="43" fontId="3" fillId="0" borderId="3" xfId="1" applyFont="1" applyBorder="1"/>
    <xf numFmtId="43" fontId="3" fillId="0" borderId="3" xfId="1" applyFont="1" applyBorder="1" applyAlignment="1">
      <alignment horizontal="right"/>
    </xf>
    <xf numFmtId="43" fontId="3" fillId="2" borderId="3" xfId="1" applyFont="1" applyFill="1" applyBorder="1" applyAlignment="1">
      <alignment horizontal="right"/>
    </xf>
    <xf numFmtId="10" fontId="3" fillId="0" borderId="3" xfId="0" applyNumberFormat="1" applyFont="1" applyBorder="1" applyAlignment="1">
      <alignment horizontal="right"/>
    </xf>
    <xf numFmtId="0" fontId="3" fillId="0" borderId="4" xfId="0" applyFont="1" applyFill="1" applyBorder="1"/>
    <xf numFmtId="43" fontId="3" fillId="0" borderId="4" xfId="1" applyFont="1" applyFill="1" applyBorder="1" applyAlignment="1">
      <alignment horizontal="right"/>
    </xf>
    <xf numFmtId="0" fontId="3" fillId="0" borderId="4" xfId="0" applyFont="1" applyBorder="1" applyAlignment="1">
      <alignment horizontal="center"/>
    </xf>
    <xf numFmtId="39" fontId="3" fillId="2" borderId="4" xfId="2" applyNumberFormat="1" applyFont="1" applyFill="1" applyBorder="1"/>
    <xf numFmtId="43" fontId="3" fillId="2" borderId="4" xfId="1" applyFont="1" applyFill="1" applyBorder="1"/>
    <xf numFmtId="10" fontId="3" fillId="0" borderId="4" xfId="0" applyNumberFormat="1" applyFont="1" applyFill="1" applyBorder="1" applyAlignment="1">
      <alignment horizontal="right"/>
    </xf>
    <xf numFmtId="43" fontId="3" fillId="0" borderId="4" xfId="1" applyFont="1" applyBorder="1"/>
    <xf numFmtId="43" fontId="3" fillId="0" borderId="4" xfId="1" applyFont="1" applyBorder="1" applyAlignment="1">
      <alignment horizontal="right"/>
    </xf>
    <xf numFmtId="43" fontId="3" fillId="2" borderId="4" xfId="1" applyFont="1" applyFill="1" applyBorder="1" applyAlignment="1">
      <alignment horizontal="right"/>
    </xf>
    <xf numFmtId="10" fontId="3" fillId="0" borderId="4" xfId="0" applyNumberFormat="1" applyFont="1" applyBorder="1" applyAlignment="1">
      <alignment horizontal="right"/>
    </xf>
    <xf numFmtId="43" fontId="2" fillId="0" borderId="4" xfId="1" applyFont="1" applyFill="1" applyBorder="1" applyAlignment="1">
      <alignment horizontal="right"/>
    </xf>
    <xf numFmtId="0" fontId="3" fillId="0" borderId="4" xfId="0" applyFont="1" applyFill="1" applyBorder="1" applyAlignment="1">
      <alignment horizontal="center" vertical="top"/>
    </xf>
    <xf numFmtId="164" fontId="2" fillId="2" borderId="4" xfId="0" applyNumberFormat="1" applyFont="1" applyFill="1" applyBorder="1" applyAlignment="1">
      <alignment horizontal="right"/>
    </xf>
    <xf numFmtId="10" fontId="2" fillId="0" borderId="4" xfId="0" applyNumberFormat="1" applyFont="1" applyFill="1" applyBorder="1" applyAlignment="1">
      <alignment horizontal="right"/>
    </xf>
    <xf numFmtId="164" fontId="2" fillId="0" borderId="4" xfId="0" applyNumberFormat="1" applyFont="1" applyFill="1" applyBorder="1" applyAlignment="1">
      <alignment horizontal="right"/>
    </xf>
    <xf numFmtId="44" fontId="2" fillId="0" borderId="4" xfId="2" applyFont="1" applyBorder="1"/>
    <xf numFmtId="43" fontId="2" fillId="0" borderId="4" xfId="1" applyFont="1" applyBorder="1"/>
    <xf numFmtId="10" fontId="2" fillId="0" borderId="4" xfId="0" applyNumberFormat="1" applyFont="1" applyBorder="1"/>
    <xf numFmtId="0" fontId="3" fillId="0" borderId="0" xfId="0" applyFont="1" applyFill="1" applyBorder="1"/>
    <xf numFmtId="0" fontId="5" fillId="0" borderId="0" xfId="0" applyFont="1" applyFill="1" applyBorder="1"/>
    <xf numFmtId="0" fontId="3" fillId="0" borderId="0" xfId="0" applyFont="1" applyFill="1" applyAlignment="1"/>
    <xf numFmtId="0" fontId="3" fillId="0" borderId="0" xfId="0" applyFont="1" applyFill="1" applyBorder="1" applyAlignment="1">
      <alignment wrapText="1"/>
    </xf>
    <xf numFmtId="0" fontId="6" fillId="0" borderId="0" xfId="0" applyFont="1" applyFill="1" applyBorder="1" applyAlignment="1"/>
    <xf numFmtId="0" fontId="7" fillId="0" borderId="0" xfId="0" applyFont="1" applyAlignment="1"/>
    <xf numFmtId="0" fontId="2" fillId="0" borderId="1" xfId="0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left"/>
    </xf>
    <xf numFmtId="0" fontId="3" fillId="0" borderId="0" xfId="0" applyFont="1" applyBorder="1" applyAlignment="1">
      <alignment horizontal="left"/>
    </xf>
    <xf numFmtId="0" fontId="2" fillId="0" borderId="1" xfId="0" applyNumberFormat="1" applyFont="1" applyFill="1" applyBorder="1" applyAlignment="1">
      <alignment horizontal="center"/>
    </xf>
    <xf numFmtId="0" fontId="2" fillId="0" borderId="2" xfId="0" applyNumberFormat="1" applyFont="1" applyFill="1" applyBorder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1">
    <dxf>
      <fill>
        <patternFill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"/>
  <sheetViews>
    <sheetView tabSelected="1" zoomScale="85" zoomScaleNormal="85" workbookViewId="0">
      <selection activeCell="H31" sqref="H31"/>
    </sheetView>
  </sheetViews>
  <sheetFormatPr defaultColWidth="9.15234375" defaultRowHeight="14.15" x14ac:dyDescent="0.35"/>
  <cols>
    <col min="1" max="1" width="17.61328125" style="6" customWidth="1"/>
    <col min="2" max="2" width="13.3046875" style="6" customWidth="1"/>
    <col min="3" max="3" width="10.61328125" style="6" customWidth="1"/>
    <col min="4" max="5" width="13" style="6" customWidth="1"/>
    <col min="6" max="6" width="11.765625" style="6" customWidth="1"/>
    <col min="7" max="7" width="14.23046875" style="6" customWidth="1"/>
    <col min="8" max="8" width="13.3046875" style="6" customWidth="1"/>
    <col min="9" max="9" width="11.07421875" style="6" customWidth="1"/>
    <col min="10" max="10" width="15.84375" style="6" customWidth="1"/>
    <col min="11" max="11" width="11.84375" style="6" customWidth="1"/>
    <col min="12" max="12" width="10.3046875" style="6" bestFit="1" customWidth="1"/>
    <col min="13" max="16384" width="9.15234375" style="6"/>
  </cols>
  <sheetData>
    <row r="1" spans="1:13" x14ac:dyDescent="0.35">
      <c r="A1" s="11" t="s">
        <v>17</v>
      </c>
      <c r="B1" s="9"/>
      <c r="C1" s="1"/>
      <c r="D1" s="2"/>
      <c r="E1" s="3"/>
      <c r="F1" s="4"/>
      <c r="G1" s="3"/>
      <c r="H1" s="3"/>
      <c r="I1" s="3"/>
      <c r="J1" s="3"/>
      <c r="K1" s="5"/>
    </row>
    <row r="2" spans="1:13" x14ac:dyDescent="0.35">
      <c r="A2" s="66" t="s">
        <v>25</v>
      </c>
      <c r="B2" s="67"/>
      <c r="C2" s="7"/>
      <c r="D2" s="8"/>
      <c r="E2" s="9"/>
      <c r="F2" s="10"/>
      <c r="G2" s="3"/>
      <c r="H2" s="3"/>
      <c r="I2" s="11"/>
      <c r="J2" s="9"/>
      <c r="K2" s="5"/>
    </row>
    <row r="3" spans="1:13" x14ac:dyDescent="0.35">
      <c r="A3" s="12" t="s">
        <v>18</v>
      </c>
      <c r="B3" s="13"/>
      <c r="C3" s="7"/>
      <c r="D3" s="8"/>
      <c r="E3" s="9"/>
      <c r="F3" s="10"/>
      <c r="G3" s="3"/>
      <c r="H3" s="3"/>
      <c r="I3" s="11"/>
      <c r="J3" s="9"/>
      <c r="K3" s="5"/>
    </row>
    <row r="4" spans="1:13" x14ac:dyDescent="0.35">
      <c r="B4" s="14"/>
      <c r="C4" s="7"/>
      <c r="D4" s="8"/>
      <c r="E4" s="9"/>
      <c r="F4" s="10"/>
      <c r="G4" s="3"/>
      <c r="H4" s="3"/>
      <c r="I4" s="11"/>
      <c r="J4" s="9"/>
      <c r="K4" s="5"/>
    </row>
    <row r="5" spans="1:13" x14ac:dyDescent="0.35">
      <c r="A5" s="15"/>
      <c r="B5" s="16"/>
      <c r="C5" s="7"/>
      <c r="D5" s="8"/>
      <c r="E5" s="9"/>
      <c r="F5" s="10"/>
      <c r="G5" s="17"/>
      <c r="H5" s="17"/>
      <c r="I5" s="17"/>
      <c r="J5" s="9"/>
      <c r="K5" s="18"/>
      <c r="L5" s="19"/>
      <c r="M5" s="19"/>
    </row>
    <row r="6" spans="1:13" ht="15.75" customHeight="1" thickBot="1" x14ac:dyDescent="0.4">
      <c r="A6" s="12" t="s">
        <v>0</v>
      </c>
      <c r="B6" s="7"/>
      <c r="C6" s="20"/>
      <c r="D6" s="4"/>
      <c r="E6" s="4"/>
      <c r="F6" s="4"/>
      <c r="G6" s="21"/>
      <c r="H6" s="21"/>
      <c r="I6" s="7"/>
      <c r="J6" s="21"/>
      <c r="K6" s="21"/>
      <c r="L6" s="21"/>
      <c r="M6" s="19"/>
    </row>
    <row r="7" spans="1:13" ht="18" customHeight="1" x14ac:dyDescent="0.35">
      <c r="A7" s="68" t="s">
        <v>1</v>
      </c>
      <c r="B7" s="64" t="s">
        <v>2</v>
      </c>
      <c r="C7" s="64" t="s">
        <v>3</v>
      </c>
      <c r="D7" s="22"/>
      <c r="E7" s="22"/>
      <c r="F7" s="64" t="s">
        <v>4</v>
      </c>
      <c r="G7" s="23" t="s">
        <v>5</v>
      </c>
      <c r="H7" s="24"/>
      <c r="I7" s="25"/>
      <c r="J7" s="24"/>
      <c r="K7" s="24"/>
      <c r="L7" s="24"/>
    </row>
    <row r="8" spans="1:13" ht="42.75" customHeight="1" thickBot="1" x14ac:dyDescent="0.4">
      <c r="A8" s="69"/>
      <c r="B8" s="65"/>
      <c r="C8" s="65"/>
      <c r="D8" s="26" t="s">
        <v>6</v>
      </c>
      <c r="E8" s="26" t="s">
        <v>7</v>
      </c>
      <c r="F8" s="65"/>
      <c r="G8" s="27">
        <v>289324.48</v>
      </c>
      <c r="H8" s="28" t="s">
        <v>8</v>
      </c>
      <c r="I8" s="29" t="s">
        <v>9</v>
      </c>
      <c r="J8" s="28" t="s">
        <v>10</v>
      </c>
      <c r="K8" s="28" t="s">
        <v>11</v>
      </c>
      <c r="L8" s="28" t="s">
        <v>12</v>
      </c>
    </row>
    <row r="9" spans="1:13" x14ac:dyDescent="0.35">
      <c r="A9" s="30" t="s">
        <v>13</v>
      </c>
      <c r="B9" s="31">
        <v>180000</v>
      </c>
      <c r="C9" s="32" t="s">
        <v>19</v>
      </c>
      <c r="D9" s="33">
        <v>180000</v>
      </c>
      <c r="E9" s="34">
        <v>180000</v>
      </c>
      <c r="F9" s="35">
        <f t="shared" ref="F9:F22" si="0">D9/$D$23</f>
        <v>0.62068965517241381</v>
      </c>
      <c r="G9" s="36">
        <f>G8*F9</f>
        <v>179580.71172413792</v>
      </c>
      <c r="H9" s="37">
        <f>SUM(G9:G9)</f>
        <v>179580.71172413792</v>
      </c>
      <c r="I9" s="38">
        <f t="shared" ref="I9:I22" si="1">E9-H9</f>
        <v>419.28827586208354</v>
      </c>
      <c r="J9" s="36">
        <f>H9</f>
        <v>179580.71172413792</v>
      </c>
      <c r="K9" s="37">
        <f>+J9-G9</f>
        <v>0</v>
      </c>
      <c r="L9" s="39">
        <f t="shared" ref="L9:L22" si="2">+J9/$J$23</f>
        <v>0.62068965517241381</v>
      </c>
    </row>
    <row r="10" spans="1:13" x14ac:dyDescent="0.35">
      <c r="A10" s="40" t="s">
        <v>14</v>
      </c>
      <c r="B10" s="41">
        <v>20000</v>
      </c>
      <c r="C10" s="42" t="s">
        <v>19</v>
      </c>
      <c r="D10" s="43">
        <v>20000</v>
      </c>
      <c r="E10" s="44">
        <v>20000</v>
      </c>
      <c r="F10" s="45">
        <f t="shared" si="0"/>
        <v>6.8965517241379309E-2</v>
      </c>
      <c r="G10" s="46">
        <f>G8*F10</f>
        <v>19953.412413793103</v>
      </c>
      <c r="H10" s="47">
        <f t="shared" ref="H10:H22" si="3">SUM(G10:G10)</f>
        <v>19953.412413793103</v>
      </c>
      <c r="I10" s="48">
        <f t="shared" si="1"/>
        <v>46.587586206896958</v>
      </c>
      <c r="J10" s="36">
        <f t="shared" ref="J10:J22" si="4">H10</f>
        <v>19953.412413793103</v>
      </c>
      <c r="K10" s="47">
        <f t="shared" ref="K10:K22" si="5">+J10-G10</f>
        <v>0</v>
      </c>
      <c r="L10" s="49">
        <f t="shared" si="2"/>
        <v>6.8965517241379309E-2</v>
      </c>
    </row>
    <row r="11" spans="1:13" x14ac:dyDescent="0.35">
      <c r="A11" s="40" t="s">
        <v>20</v>
      </c>
      <c r="B11" s="41">
        <v>10000</v>
      </c>
      <c r="C11" s="42" t="s">
        <v>19</v>
      </c>
      <c r="D11" s="43">
        <v>10000</v>
      </c>
      <c r="E11" s="44">
        <v>10000</v>
      </c>
      <c r="F11" s="45">
        <f t="shared" si="0"/>
        <v>3.4482758620689655E-2</v>
      </c>
      <c r="G11" s="46">
        <f>G8*F11</f>
        <v>9976.7062068965515</v>
      </c>
      <c r="H11" s="47">
        <f t="shared" si="3"/>
        <v>9976.7062068965515</v>
      </c>
      <c r="I11" s="48">
        <f t="shared" si="1"/>
        <v>23.293793103448479</v>
      </c>
      <c r="J11" s="36">
        <f t="shared" si="4"/>
        <v>9976.7062068965515</v>
      </c>
      <c r="K11" s="47">
        <f t="shared" si="5"/>
        <v>0</v>
      </c>
      <c r="L11" s="49">
        <f t="shared" si="2"/>
        <v>3.4482758620689655E-2</v>
      </c>
    </row>
    <row r="12" spans="1:13" x14ac:dyDescent="0.35">
      <c r="A12" s="40" t="s">
        <v>21</v>
      </c>
      <c r="B12" s="41">
        <v>20000</v>
      </c>
      <c r="C12" s="42" t="s">
        <v>15</v>
      </c>
      <c r="D12" s="43">
        <v>20000</v>
      </c>
      <c r="E12" s="44">
        <v>20000</v>
      </c>
      <c r="F12" s="45">
        <f t="shared" si="0"/>
        <v>6.8965517241379309E-2</v>
      </c>
      <c r="G12" s="46">
        <f>G8*F12</f>
        <v>19953.412413793103</v>
      </c>
      <c r="H12" s="47">
        <f t="shared" si="3"/>
        <v>19953.412413793103</v>
      </c>
      <c r="I12" s="48">
        <f t="shared" si="1"/>
        <v>46.587586206896958</v>
      </c>
      <c r="J12" s="36">
        <f t="shared" si="4"/>
        <v>19953.412413793103</v>
      </c>
      <c r="K12" s="47">
        <f t="shared" si="5"/>
        <v>0</v>
      </c>
      <c r="L12" s="49">
        <f t="shared" si="2"/>
        <v>6.8965517241379309E-2</v>
      </c>
    </row>
    <row r="13" spans="1:13" x14ac:dyDescent="0.35">
      <c r="A13" s="40" t="s">
        <v>22</v>
      </c>
      <c r="B13" s="41">
        <v>60000</v>
      </c>
      <c r="C13" s="42" t="s">
        <v>15</v>
      </c>
      <c r="D13" s="43">
        <v>60000</v>
      </c>
      <c r="E13" s="44">
        <v>60000</v>
      </c>
      <c r="F13" s="45">
        <f t="shared" si="0"/>
        <v>0.20689655172413793</v>
      </c>
      <c r="G13" s="46">
        <f>G8*F13</f>
        <v>59860.237241379305</v>
      </c>
      <c r="H13" s="47">
        <f t="shared" si="3"/>
        <v>59860.237241379305</v>
      </c>
      <c r="I13" s="48">
        <f t="shared" si="1"/>
        <v>139.76275862069451</v>
      </c>
      <c r="J13" s="36">
        <f t="shared" si="4"/>
        <v>59860.237241379305</v>
      </c>
      <c r="K13" s="47">
        <f t="shared" si="5"/>
        <v>0</v>
      </c>
      <c r="L13" s="49">
        <f t="shared" si="2"/>
        <v>0.20689655172413793</v>
      </c>
    </row>
    <row r="14" spans="1:13" hidden="1" x14ac:dyDescent="0.35">
      <c r="A14" s="40"/>
      <c r="B14" s="41"/>
      <c r="C14" s="42"/>
      <c r="D14" s="43"/>
      <c r="E14" s="44"/>
      <c r="F14" s="45">
        <f t="shared" si="0"/>
        <v>0</v>
      </c>
      <c r="G14" s="46">
        <v>0</v>
      </c>
      <c r="H14" s="47">
        <f t="shared" si="3"/>
        <v>0</v>
      </c>
      <c r="I14" s="48">
        <f t="shared" si="1"/>
        <v>0</v>
      </c>
      <c r="J14" s="36">
        <f t="shared" si="4"/>
        <v>0</v>
      </c>
      <c r="K14" s="47">
        <f t="shared" si="5"/>
        <v>0</v>
      </c>
      <c r="L14" s="49">
        <f t="shared" si="2"/>
        <v>0</v>
      </c>
    </row>
    <row r="15" spans="1:13" hidden="1" x14ac:dyDescent="0.35">
      <c r="A15" s="40"/>
      <c r="B15" s="41"/>
      <c r="C15" s="42"/>
      <c r="D15" s="43"/>
      <c r="E15" s="44"/>
      <c r="F15" s="45">
        <f t="shared" si="0"/>
        <v>0</v>
      </c>
      <c r="G15" s="46">
        <v>0</v>
      </c>
      <c r="H15" s="47">
        <f t="shared" si="3"/>
        <v>0</v>
      </c>
      <c r="I15" s="48">
        <f t="shared" si="1"/>
        <v>0</v>
      </c>
      <c r="J15" s="36">
        <f t="shared" si="4"/>
        <v>0</v>
      </c>
      <c r="K15" s="47">
        <f t="shared" si="5"/>
        <v>0</v>
      </c>
      <c r="L15" s="49">
        <f t="shared" si="2"/>
        <v>0</v>
      </c>
    </row>
    <row r="16" spans="1:13" hidden="1" x14ac:dyDescent="0.35">
      <c r="A16" s="40"/>
      <c r="B16" s="41"/>
      <c r="C16" s="42"/>
      <c r="D16" s="43"/>
      <c r="E16" s="44"/>
      <c r="F16" s="45">
        <f t="shared" si="0"/>
        <v>0</v>
      </c>
      <c r="G16" s="46">
        <v>0</v>
      </c>
      <c r="H16" s="47">
        <f t="shared" si="3"/>
        <v>0</v>
      </c>
      <c r="I16" s="48">
        <f t="shared" si="1"/>
        <v>0</v>
      </c>
      <c r="J16" s="36">
        <f t="shared" si="4"/>
        <v>0</v>
      </c>
      <c r="K16" s="47">
        <f t="shared" si="5"/>
        <v>0</v>
      </c>
      <c r="L16" s="49">
        <f t="shared" si="2"/>
        <v>0</v>
      </c>
    </row>
    <row r="17" spans="1:12" hidden="1" x14ac:dyDescent="0.35">
      <c r="A17" s="40"/>
      <c r="B17" s="41"/>
      <c r="C17" s="42"/>
      <c r="D17" s="43"/>
      <c r="E17" s="44"/>
      <c r="F17" s="45">
        <f t="shared" si="0"/>
        <v>0</v>
      </c>
      <c r="G17" s="46">
        <v>0</v>
      </c>
      <c r="H17" s="47">
        <f t="shared" si="3"/>
        <v>0</v>
      </c>
      <c r="I17" s="48">
        <f t="shared" si="1"/>
        <v>0</v>
      </c>
      <c r="J17" s="36">
        <f t="shared" si="4"/>
        <v>0</v>
      </c>
      <c r="K17" s="47">
        <f t="shared" si="5"/>
        <v>0</v>
      </c>
      <c r="L17" s="49">
        <f t="shared" si="2"/>
        <v>0</v>
      </c>
    </row>
    <row r="18" spans="1:12" hidden="1" x14ac:dyDescent="0.35">
      <c r="A18" s="40"/>
      <c r="B18" s="41"/>
      <c r="C18" s="42"/>
      <c r="D18" s="43"/>
      <c r="E18" s="44"/>
      <c r="F18" s="45">
        <f t="shared" si="0"/>
        <v>0</v>
      </c>
      <c r="G18" s="46">
        <v>0</v>
      </c>
      <c r="H18" s="47">
        <f t="shared" si="3"/>
        <v>0</v>
      </c>
      <c r="I18" s="48">
        <f t="shared" si="1"/>
        <v>0</v>
      </c>
      <c r="J18" s="36">
        <f t="shared" si="4"/>
        <v>0</v>
      </c>
      <c r="K18" s="47">
        <f t="shared" si="5"/>
        <v>0</v>
      </c>
      <c r="L18" s="49">
        <f t="shared" si="2"/>
        <v>0</v>
      </c>
    </row>
    <row r="19" spans="1:12" hidden="1" x14ac:dyDescent="0.35">
      <c r="A19" s="40"/>
      <c r="B19" s="41"/>
      <c r="C19" s="42"/>
      <c r="D19" s="43"/>
      <c r="E19" s="44"/>
      <c r="F19" s="45">
        <f t="shared" si="0"/>
        <v>0</v>
      </c>
      <c r="G19" s="46">
        <v>0</v>
      </c>
      <c r="H19" s="47">
        <f t="shared" si="3"/>
        <v>0</v>
      </c>
      <c r="I19" s="48">
        <f t="shared" si="1"/>
        <v>0</v>
      </c>
      <c r="J19" s="36">
        <f t="shared" si="4"/>
        <v>0</v>
      </c>
      <c r="K19" s="47">
        <f t="shared" si="5"/>
        <v>0</v>
      </c>
      <c r="L19" s="49">
        <f t="shared" si="2"/>
        <v>0</v>
      </c>
    </row>
    <row r="20" spans="1:12" hidden="1" x14ac:dyDescent="0.35">
      <c r="A20" s="40"/>
      <c r="B20" s="41"/>
      <c r="C20" s="42"/>
      <c r="D20" s="43"/>
      <c r="E20" s="44"/>
      <c r="F20" s="45">
        <f t="shared" si="0"/>
        <v>0</v>
      </c>
      <c r="G20" s="46">
        <v>0</v>
      </c>
      <c r="H20" s="47">
        <f t="shared" si="3"/>
        <v>0</v>
      </c>
      <c r="I20" s="48">
        <f t="shared" si="1"/>
        <v>0</v>
      </c>
      <c r="J20" s="36">
        <f t="shared" si="4"/>
        <v>0</v>
      </c>
      <c r="K20" s="47">
        <f t="shared" si="5"/>
        <v>0</v>
      </c>
      <c r="L20" s="49">
        <f t="shared" si="2"/>
        <v>0</v>
      </c>
    </row>
    <row r="21" spans="1:12" hidden="1" x14ac:dyDescent="0.35">
      <c r="A21" s="40"/>
      <c r="B21" s="41"/>
      <c r="C21" s="42"/>
      <c r="D21" s="43"/>
      <c r="E21" s="44"/>
      <c r="F21" s="45">
        <f t="shared" si="0"/>
        <v>0</v>
      </c>
      <c r="G21" s="46">
        <v>0</v>
      </c>
      <c r="H21" s="47">
        <f t="shared" si="3"/>
        <v>0</v>
      </c>
      <c r="I21" s="48">
        <f t="shared" si="1"/>
        <v>0</v>
      </c>
      <c r="J21" s="36">
        <f t="shared" si="4"/>
        <v>0</v>
      </c>
      <c r="K21" s="47">
        <f t="shared" si="5"/>
        <v>0</v>
      </c>
      <c r="L21" s="49">
        <f t="shared" si="2"/>
        <v>0</v>
      </c>
    </row>
    <row r="22" spans="1:12" hidden="1" x14ac:dyDescent="0.35">
      <c r="A22" s="40"/>
      <c r="B22" s="41"/>
      <c r="C22" s="42"/>
      <c r="D22" s="43"/>
      <c r="E22" s="44"/>
      <c r="F22" s="45">
        <f t="shared" si="0"/>
        <v>0</v>
      </c>
      <c r="G22" s="46">
        <v>0</v>
      </c>
      <c r="H22" s="47">
        <f t="shared" si="3"/>
        <v>0</v>
      </c>
      <c r="I22" s="48">
        <f t="shared" si="1"/>
        <v>0</v>
      </c>
      <c r="J22" s="36">
        <f t="shared" si="4"/>
        <v>0</v>
      </c>
      <c r="K22" s="47">
        <f t="shared" si="5"/>
        <v>0</v>
      </c>
      <c r="L22" s="49">
        <f t="shared" si="2"/>
        <v>0</v>
      </c>
    </row>
    <row r="23" spans="1:12" x14ac:dyDescent="0.35">
      <c r="A23" s="40"/>
      <c r="B23" s="50">
        <f>SUM(B9:B22)</f>
        <v>290000</v>
      </c>
      <c r="C23" s="51"/>
      <c r="D23" s="52">
        <f>SUM(D9:D22)</f>
        <v>290000</v>
      </c>
      <c r="E23" s="52">
        <f>SUM(E9:E22)</f>
        <v>290000</v>
      </c>
      <c r="F23" s="53">
        <f>SUM(F9:F22)</f>
        <v>1</v>
      </c>
      <c r="G23" s="54">
        <f>SUM(G9:G22)</f>
        <v>289324.48</v>
      </c>
      <c r="H23" s="54">
        <f t="shared" ref="H23:I23" si="6">SUM(H9:H22)</f>
        <v>289324.48</v>
      </c>
      <c r="I23" s="54">
        <f t="shared" si="6"/>
        <v>675.52000000002045</v>
      </c>
      <c r="J23" s="55">
        <f>SUM(J9:J22)</f>
        <v>289324.48</v>
      </c>
      <c r="K23" s="56">
        <f t="shared" ref="K23:L23" si="7">SUM(K9:K22)</f>
        <v>0</v>
      </c>
      <c r="L23" s="57">
        <f t="shared" si="7"/>
        <v>1</v>
      </c>
    </row>
    <row r="24" spans="1:12" x14ac:dyDescent="0.35">
      <c r="A24" s="59" t="s">
        <v>16</v>
      </c>
      <c r="B24" s="58"/>
      <c r="C24" s="20"/>
      <c r="D24" s="3"/>
      <c r="E24" s="3"/>
      <c r="F24" s="4"/>
      <c r="G24" s="3"/>
      <c r="H24" s="3"/>
      <c r="I24" s="3"/>
      <c r="J24" s="3"/>
      <c r="K24" s="3"/>
      <c r="L24" s="5"/>
    </row>
    <row r="25" spans="1:12" s="3" customFormat="1" ht="14.6" x14ac:dyDescent="0.4">
      <c r="A25" s="62" t="s">
        <v>23</v>
      </c>
      <c r="B25" s="63"/>
      <c r="C25" s="63"/>
      <c r="D25" s="63"/>
      <c r="E25" s="63"/>
      <c r="F25" s="63"/>
      <c r="G25" s="63"/>
      <c r="H25" s="63"/>
      <c r="I25" s="63"/>
      <c r="J25" s="63"/>
      <c r="K25" s="60"/>
      <c r="L25" s="61"/>
    </row>
    <row r="26" spans="1:12" s="3" customFormat="1" ht="14.6" x14ac:dyDescent="0.4">
      <c r="A26" s="62" t="s">
        <v>24</v>
      </c>
      <c r="B26" s="63"/>
      <c r="C26" s="63"/>
      <c r="D26" s="63"/>
      <c r="E26" s="63"/>
      <c r="F26" s="63"/>
      <c r="G26" s="63"/>
      <c r="H26" s="63"/>
      <c r="I26" s="63"/>
      <c r="J26" s="63"/>
    </row>
  </sheetData>
  <mergeCells count="7">
    <mergeCell ref="A25:J25"/>
    <mergeCell ref="A26:J26"/>
    <mergeCell ref="F7:F8"/>
    <mergeCell ref="A2:B2"/>
    <mergeCell ref="A7:A8"/>
    <mergeCell ref="B7:B8"/>
    <mergeCell ref="C7:C8"/>
  </mergeCells>
  <conditionalFormatting sqref="B23">
    <cfRule type="cellIs" dxfId="0" priority="1" stopIfTrue="1" operator="notEqual">
      <formula>$E$23</formula>
    </cfRule>
  </conditionalFormatting>
  <pageMargins left="0.7" right="0.7" top="0.75" bottom="0.75" header="0.3" footer="0.3"/>
  <pageSetup orientation="landscape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6" x14ac:dyDescent="0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6" x14ac:dyDescent="0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DOT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debra.rinderknecht</dc:creator>
  <cp:lastModifiedBy>Pamplin, David (FHWA)</cp:lastModifiedBy>
  <cp:lastPrinted>2019-02-19T18:25:08Z</cp:lastPrinted>
  <dcterms:created xsi:type="dcterms:W3CDTF">2011-08-11T15:02:45Z</dcterms:created>
  <dcterms:modified xsi:type="dcterms:W3CDTF">2019-02-19T18:27:11Z</dcterms:modified>
</cp:coreProperties>
</file>