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7133_WSRTC_TaskOrder11_MeetingWSFWeb\QuarterlyReports\BalanceSheet\For Posting\"/>
    </mc:Choice>
  </mc:AlternateContent>
  <xr:revisionPtr revIDLastSave="0" documentId="13_ncr:1_{97F8345F-F32C-4391-9365-EB5677D569ED}" xr6:coauthVersionLast="34" xr6:coauthVersionMax="34" xr10:uidLastSave="{00000000-0000-0000-0000-000000000000}"/>
  <bookViews>
    <workbookView xWindow="0" yWindow="0" windowWidth="28800" windowHeight="11835" xr2:uid="{00000000-000D-0000-FFFF-FFFF00000000}"/>
  </bookViews>
  <sheets>
    <sheet name="Running-4W7133" sheetId="1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2" i="1" l="1"/>
  <c r="J72" i="1"/>
  <c r="H73" i="1"/>
  <c r="J73" i="1"/>
  <c r="K73" i="1" s="1"/>
  <c r="H74" i="1"/>
  <c r="J74" i="1"/>
  <c r="K74" i="1" s="1"/>
  <c r="H75" i="1"/>
  <c r="J75" i="1"/>
  <c r="H76" i="1"/>
  <c r="J76" i="1"/>
  <c r="L64" i="1"/>
  <c r="L65" i="1" s="1"/>
  <c r="L66" i="1" s="1"/>
  <c r="L67" i="1" s="1"/>
  <c r="L68" i="1" s="1"/>
  <c r="L69" i="1" s="1"/>
  <c r="L70" i="1" s="1"/>
  <c r="L71" i="1" s="1"/>
  <c r="H71" i="1"/>
  <c r="K71" i="1" s="1"/>
  <c r="J71" i="1"/>
  <c r="H70" i="1"/>
  <c r="K70" i="1" s="1"/>
  <c r="J70" i="1"/>
  <c r="H69" i="1"/>
  <c r="J69" i="1"/>
  <c r="K69" i="1"/>
  <c r="H68" i="1"/>
  <c r="K68" i="1" s="1"/>
  <c r="J68" i="1"/>
  <c r="H67" i="1"/>
  <c r="K67" i="1" s="1"/>
  <c r="J67" i="1"/>
  <c r="H66" i="1"/>
  <c r="J66" i="1"/>
  <c r="K66" i="1"/>
  <c r="H65" i="1"/>
  <c r="J65" i="1"/>
  <c r="K65" i="1"/>
  <c r="H64" i="1"/>
  <c r="J64" i="1"/>
  <c r="K64" i="1"/>
  <c r="F56" i="1"/>
  <c r="F55" i="1"/>
  <c r="F50" i="1"/>
  <c r="F49" i="1"/>
  <c r="F48" i="1"/>
  <c r="K76" i="1" l="1"/>
  <c r="K75" i="1"/>
  <c r="K72" i="1"/>
  <c r="L72" i="1" s="1"/>
  <c r="L73" i="1" s="1"/>
  <c r="L74" i="1" s="1"/>
  <c r="H26" i="1"/>
  <c r="J26" i="1"/>
  <c r="K26" i="1" s="1"/>
  <c r="H27" i="1"/>
  <c r="J27" i="1"/>
  <c r="K27" i="1" s="1"/>
  <c r="H28" i="1"/>
  <c r="K28" i="1" s="1"/>
  <c r="J28" i="1"/>
  <c r="H29" i="1"/>
  <c r="J29" i="1"/>
  <c r="K29" i="1" s="1"/>
  <c r="H30" i="1"/>
  <c r="J30" i="1"/>
  <c r="H31" i="1"/>
  <c r="J31" i="1"/>
  <c r="K31" i="1" s="1"/>
  <c r="H32" i="1"/>
  <c r="J32" i="1"/>
  <c r="K32" i="1" s="1"/>
  <c r="H33" i="1"/>
  <c r="J33" i="1"/>
  <c r="K33" i="1" s="1"/>
  <c r="H34" i="1"/>
  <c r="J34" i="1"/>
  <c r="K34" i="1" s="1"/>
  <c r="H35" i="1"/>
  <c r="J35" i="1"/>
  <c r="K35" i="1" s="1"/>
  <c r="H36" i="1"/>
  <c r="J36" i="1"/>
  <c r="K36" i="1" s="1"/>
  <c r="H37" i="1"/>
  <c r="J37" i="1"/>
  <c r="K37" i="1" s="1"/>
  <c r="H38" i="1"/>
  <c r="J38" i="1"/>
  <c r="K38" i="1" s="1"/>
  <c r="H39" i="1"/>
  <c r="J39" i="1"/>
  <c r="K39" i="1" s="1"/>
  <c r="H40" i="1"/>
  <c r="J40" i="1"/>
  <c r="K40" i="1" s="1"/>
  <c r="H41" i="1"/>
  <c r="J41" i="1"/>
  <c r="K41" i="1" s="1"/>
  <c r="H42" i="1"/>
  <c r="J42" i="1"/>
  <c r="K42" i="1" s="1"/>
  <c r="H43" i="1"/>
  <c r="J43" i="1"/>
  <c r="K43" i="1" s="1"/>
  <c r="H44" i="1"/>
  <c r="J44" i="1"/>
  <c r="K44" i="1" s="1"/>
  <c r="H45" i="1"/>
  <c r="J45" i="1"/>
  <c r="K45" i="1" s="1"/>
  <c r="H46" i="1"/>
  <c r="J46" i="1"/>
  <c r="H47" i="1"/>
  <c r="J47" i="1"/>
  <c r="K47" i="1" s="1"/>
  <c r="H48" i="1"/>
  <c r="J48" i="1"/>
  <c r="K48" i="1" s="1"/>
  <c r="H49" i="1"/>
  <c r="J49" i="1"/>
  <c r="K49" i="1" s="1"/>
  <c r="H50" i="1"/>
  <c r="J50" i="1"/>
  <c r="K50" i="1" s="1"/>
  <c r="H51" i="1"/>
  <c r="J51" i="1"/>
  <c r="K51" i="1" s="1"/>
  <c r="H52" i="1"/>
  <c r="J52" i="1"/>
  <c r="K52" i="1" s="1"/>
  <c r="H53" i="1"/>
  <c r="J53" i="1"/>
  <c r="K53" i="1" s="1"/>
  <c r="H54" i="1"/>
  <c r="J54" i="1"/>
  <c r="K54" i="1" s="1"/>
  <c r="H55" i="1"/>
  <c r="J55" i="1"/>
  <c r="K55" i="1"/>
  <c r="H56" i="1"/>
  <c r="J56" i="1"/>
  <c r="K56" i="1" s="1"/>
  <c r="H57" i="1"/>
  <c r="J57" i="1"/>
  <c r="H58" i="1"/>
  <c r="K58" i="1" s="1"/>
  <c r="J58" i="1"/>
  <c r="H59" i="1"/>
  <c r="J59" i="1"/>
  <c r="K59" i="1" s="1"/>
  <c r="H60" i="1"/>
  <c r="J60" i="1"/>
  <c r="K60" i="1" s="1"/>
  <c r="H61" i="1"/>
  <c r="J61" i="1"/>
  <c r="K61" i="1" s="1"/>
  <c r="H62" i="1"/>
  <c r="J62" i="1"/>
  <c r="H63" i="1"/>
  <c r="J63" i="1"/>
  <c r="K63" i="1" s="1"/>
  <c r="L75" i="1" l="1"/>
  <c r="L76" i="1" s="1"/>
  <c r="K62" i="1"/>
  <c r="K57" i="1"/>
  <c r="K46" i="1"/>
  <c r="K30" i="1"/>
  <c r="H10" i="1"/>
  <c r="J10" i="1"/>
  <c r="K10" i="1" s="1"/>
  <c r="H11" i="1"/>
  <c r="J11" i="1"/>
  <c r="H12" i="1"/>
  <c r="J12" i="1"/>
  <c r="H13" i="1"/>
  <c r="K13" i="1" s="1"/>
  <c r="J13" i="1"/>
  <c r="H14" i="1"/>
  <c r="J14" i="1"/>
  <c r="K14" i="1" s="1"/>
  <c r="H15" i="1"/>
  <c r="J15" i="1"/>
  <c r="H16" i="1"/>
  <c r="J16" i="1"/>
  <c r="H17" i="1"/>
  <c r="J17" i="1"/>
  <c r="H18" i="1"/>
  <c r="J18" i="1"/>
  <c r="K18" i="1" s="1"/>
  <c r="H19" i="1"/>
  <c r="J19" i="1"/>
  <c r="H20" i="1"/>
  <c r="J20" i="1"/>
  <c r="H21" i="1"/>
  <c r="K21" i="1" s="1"/>
  <c r="J21" i="1"/>
  <c r="H22" i="1"/>
  <c r="J22" i="1"/>
  <c r="H23" i="1"/>
  <c r="J23" i="1"/>
  <c r="H24" i="1"/>
  <c r="J24" i="1"/>
  <c r="K24" i="1" s="1"/>
  <c r="H25" i="1"/>
  <c r="J25" i="1"/>
  <c r="K22" i="1" l="1"/>
  <c r="K25" i="1"/>
  <c r="K23" i="1"/>
  <c r="K20" i="1"/>
  <c r="K16" i="1"/>
  <c r="K12" i="1"/>
  <c r="K19" i="1"/>
  <c r="K17" i="1"/>
  <c r="K15" i="1"/>
  <c r="K11" i="1"/>
  <c r="H9" i="1" l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</calcChain>
</file>

<file path=xl/sharedStrings.xml><?xml version="1.0" encoding="utf-8"?>
<sst xmlns="http://schemas.openxmlformats.org/spreadsheetml/2006/main" count="227" uniqueCount="75">
  <si>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</si>
  <si>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</si>
  <si>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</si>
  <si>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</si>
  <si>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</si>
  <si>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</si>
  <si>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</si>
  <si>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</si>
  <si>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</si>
  <si>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</si>
  <si>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</si>
  <si>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</si>
  <si>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</si>
  <si>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>Benefits paid on previous month's effort.  Ex. Benefits paid in January are for December's effort and should correspond with Dec timesheet entries.</t>
  </si>
  <si>
    <t>Y</t>
  </si>
  <si>
    <t>Checks</t>
  </si>
  <si>
    <t>Off Campus Printing</t>
  </si>
  <si>
    <t xml:space="preserve">Actual vs. Estimate-- all IDC/F&amp;A would be estimates except for the actual entry from CatBooks.  </t>
  </si>
  <si>
    <t>Benefits</t>
  </si>
  <si>
    <t>N</t>
  </si>
  <si>
    <t>Payroll</t>
  </si>
  <si>
    <t>Campus Services</t>
  </si>
  <si>
    <t>Postage/Mailing</t>
  </si>
  <si>
    <t>Participant Support</t>
  </si>
  <si>
    <t>4W 7133 WSRTC Meeting Coordination, Western States Forum Travel Support and Website Maintenance (Task Order 11)</t>
  </si>
  <si>
    <t>Project Start Date:  3/01/2018</t>
  </si>
  <si>
    <t>Project End Date:  2/28/2019</t>
  </si>
  <si>
    <t>WSF 2018 - printing, brochure cover letters</t>
  </si>
  <si>
    <t>WSF 2018 - folding, brochure cover letters</t>
  </si>
  <si>
    <t>WSF 2018 - mailing, registration brochures (208)</t>
  </si>
  <si>
    <t>WSF 2018 - printing, brochures</t>
  </si>
  <si>
    <t>March 2018 payroll paid April 2018</t>
  </si>
  <si>
    <t>Long Distance</t>
  </si>
  <si>
    <t>WSRTC Steering Committee Meeting, Conference Call</t>
  </si>
  <si>
    <t>IDC</t>
  </si>
  <si>
    <t>F&amp;A March 2018</t>
  </si>
  <si>
    <t>WSF 2018 - Dinner catering deposit</t>
  </si>
  <si>
    <t>F&amp;A April 2018</t>
  </si>
  <si>
    <t>April 2018 payroll paid May 2018</t>
  </si>
  <si>
    <t>F&amp;A May 2018</t>
  </si>
  <si>
    <t>Consultant/Professional</t>
  </si>
  <si>
    <t>WSF 2018 - event planner</t>
  </si>
  <si>
    <t>Advertising</t>
  </si>
  <si>
    <t>WSF 2018 - mailing notebook materials to event planner</t>
  </si>
  <si>
    <t>Minor Tools/Inst/Equ</t>
  </si>
  <si>
    <t>WSF 2018 - supplies, luggage locks</t>
  </si>
  <si>
    <t>WSF 2018 - speaker appreciation (cookies)</t>
  </si>
  <si>
    <t>WSF 2018 - speaker appreciation (caramels)</t>
  </si>
  <si>
    <t>WSF 2018 - marketing / participant items w/ logo (hats)</t>
  </si>
  <si>
    <t xml:space="preserve">WSF 2018 - supplies </t>
  </si>
  <si>
    <t>WSF 2018 - binders</t>
  </si>
  <si>
    <t>Out-of-State Travel</t>
  </si>
  <si>
    <t>WSF 2018 - supplies</t>
  </si>
  <si>
    <t>Workshops/Conference</t>
  </si>
  <si>
    <t>WSF 2018 - catering delivery fees</t>
  </si>
  <si>
    <t>WSF 2018 - printing, notebook cover pages</t>
  </si>
  <si>
    <t>Out-of-State Meals</t>
  </si>
  <si>
    <t>Educational Expense</t>
  </si>
  <si>
    <t>WSF 2018 - WTI dinner meals</t>
  </si>
  <si>
    <t xml:space="preserve">WSF 2018 - dinner catering  </t>
  </si>
  <si>
    <t>WSF 2018 - lunch catering</t>
  </si>
  <si>
    <t>WSF 2018 - WTI lunch meals</t>
  </si>
  <si>
    <t>WSF 2018 - meeting refreshments</t>
  </si>
  <si>
    <t>WSF 2018 - meeting room rental</t>
  </si>
  <si>
    <t>Out-of-State Lodging</t>
  </si>
  <si>
    <t>Out-of-State Car Rental</t>
  </si>
  <si>
    <t>May 2018 payroll paid June 2018</t>
  </si>
  <si>
    <t>June 2018 payroll paid July 2018</t>
  </si>
  <si>
    <t xml:space="preserve">Travel, NWTC 2018 - </t>
  </si>
  <si>
    <t xml:space="preserve">March 2018 - </t>
  </si>
  <si>
    <t xml:space="preserve">April 2018 - </t>
  </si>
  <si>
    <t xml:space="preserve">Travel, WSF 2018 Speaker - </t>
  </si>
  <si>
    <t xml:space="preserve">Travel, WSF 2018 - </t>
  </si>
  <si>
    <t xml:space="preserve">May 2018 - </t>
  </si>
  <si>
    <t xml:space="preserve">June 2018 -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</si>
</sst>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7" fontId="0" fillId="0" borderId="0" xfId="0" applyNumberFormat="1" applyFont="1"/>
    <xf numFmtId="165" fontId="4" fillId="0" borderId="0" xfId="0" applyNumberFormat="1" applyFont="1"/>
    <xf numFmtId="0" fontId="0" fillId="0" borderId="0" xfId="0" applyFill="1" applyAlignment="1">
      <alignment horizontal="center"/>
    </xf>
    <xf numFmtId="17" fontId="0" fillId="0" borderId="0" xfId="0" applyNumberFormat="1" applyFill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6"/>
  <sheetViews>
    <sheetView tabSelected="1" zoomScale="78" zoomScaleNormal="78" workbookViewId="0">
      <pane ySplit="7" topLeftCell="A44" activePane="bottomLeft" state="frozen"/>
      <selection pane="bottomLeft" activeCell="K83" sqref="K83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57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24</v>
      </c>
    </row>
    <row r="2" spans="1:17" x14ac:dyDescent="0.25">
      <c r="A2" s="1" t="s">
        <v>25</v>
      </c>
      <c r="J2" s="28" t="s">
        <v>17</v>
      </c>
      <c r="K2" s="28"/>
      <c r="L2" s="28"/>
      <c r="M2" s="28"/>
      <c r="N2" s="28"/>
      <c r="O2" s="28"/>
      <c r="P2" s="28"/>
      <c r="Q2" s="28"/>
    </row>
    <row r="3" spans="1:17" x14ac:dyDescent="0.25">
      <c r="A3" s="1" t="s">
        <v>26</v>
      </c>
      <c r="J3" t="s">
        <v>13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27" t="s">
        <v>1</v>
      </c>
      <c r="G6" s="27"/>
      <c r="H6" s="10"/>
      <c r="I6" s="27" t="s">
        <v>2</v>
      </c>
      <c r="J6" s="27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15</v>
      </c>
    </row>
    <row r="8" spans="1:17" x14ac:dyDescent="0.25">
      <c r="I8" s="24"/>
      <c r="L8" s="6">
        <v>72662</v>
      </c>
    </row>
    <row r="9" spans="1:17" x14ac:dyDescent="0.25">
      <c r="A9" s="18">
        <v>43173</v>
      </c>
      <c r="B9" s="18">
        <v>43188</v>
      </c>
      <c r="C9" s="17" t="s">
        <v>16</v>
      </c>
      <c r="D9" s="25" t="s">
        <v>14</v>
      </c>
      <c r="E9" s="17" t="s">
        <v>30</v>
      </c>
      <c r="F9" s="16">
        <v>370</v>
      </c>
      <c r="G9" s="16"/>
      <c r="H9" s="6">
        <f>F9+G9</f>
        <v>370</v>
      </c>
      <c r="I9" s="24"/>
      <c r="J9" s="24">
        <f>IF(G9=0, IF(D9="Y", (F9*$G$5) + (I9*$G$5), 0), 0)</f>
        <v>162.80000000000001</v>
      </c>
      <c r="K9" s="6">
        <f>IF(H9&gt;0, 0, I9+J9)</f>
        <v>0</v>
      </c>
      <c r="L9" s="6">
        <f>L8-H9-K9</f>
        <v>72292</v>
      </c>
    </row>
    <row r="10" spans="1:17" x14ac:dyDescent="0.25">
      <c r="A10" s="18">
        <v>43179</v>
      </c>
      <c r="B10" s="18">
        <v>43180</v>
      </c>
      <c r="C10" s="17" t="s">
        <v>21</v>
      </c>
      <c r="D10" s="25" t="s">
        <v>14</v>
      </c>
      <c r="E10" s="17" t="s">
        <v>27</v>
      </c>
      <c r="F10" s="16">
        <v>42.2</v>
      </c>
      <c r="G10" s="16"/>
      <c r="H10" s="6">
        <f t="shared" ref="H10:H25" si="0">F10+G10</f>
        <v>42.2</v>
      </c>
      <c r="I10" s="24"/>
      <c r="J10" s="24">
        <f t="shared" ref="J10:J25" si="1">IF(G10=0, IF(D10="Y", (F10*$G$5) + (I10*$G$5), 0), 0)</f>
        <v>18.568000000000001</v>
      </c>
      <c r="K10" s="6">
        <f t="shared" ref="K10:K25" si="2">IF(H10&gt;0, 0, I10+J10)</f>
        <v>0</v>
      </c>
      <c r="L10" s="6">
        <f t="shared" ref="L10:L25" si="3">L9-H10-K10</f>
        <v>72249.8</v>
      </c>
    </row>
    <row r="11" spans="1:17" x14ac:dyDescent="0.25">
      <c r="A11" s="18">
        <v>43180</v>
      </c>
      <c r="B11" s="18">
        <v>43181</v>
      </c>
      <c r="C11" s="17" t="s">
        <v>16</v>
      </c>
      <c r="D11" s="25" t="s">
        <v>14</v>
      </c>
      <c r="E11" s="17" t="s">
        <v>28</v>
      </c>
      <c r="F11" s="16">
        <v>8.36</v>
      </c>
      <c r="G11" s="16"/>
      <c r="H11" s="6">
        <f t="shared" si="0"/>
        <v>8.36</v>
      </c>
      <c r="I11" s="24"/>
      <c r="J11" s="24">
        <f t="shared" si="1"/>
        <v>3.6783999999999999</v>
      </c>
      <c r="K11" s="6">
        <f t="shared" si="2"/>
        <v>0</v>
      </c>
      <c r="L11" s="6">
        <f t="shared" si="3"/>
        <v>72241.440000000002</v>
      </c>
    </row>
    <row r="12" spans="1:17" x14ac:dyDescent="0.25">
      <c r="A12" s="18">
        <v>43180</v>
      </c>
      <c r="B12" s="18">
        <v>43196</v>
      </c>
      <c r="C12" s="17" t="s">
        <v>22</v>
      </c>
      <c r="D12" s="25" t="s">
        <v>14</v>
      </c>
      <c r="E12" s="17" t="s">
        <v>29</v>
      </c>
      <c r="F12" s="16">
        <v>99.42</v>
      </c>
      <c r="G12" s="16"/>
      <c r="H12" s="6">
        <f t="shared" si="0"/>
        <v>99.42</v>
      </c>
      <c r="I12" s="24"/>
      <c r="J12" s="24">
        <f t="shared" si="1"/>
        <v>43.744799999999998</v>
      </c>
      <c r="K12" s="6">
        <f t="shared" si="2"/>
        <v>0</v>
      </c>
      <c r="L12" s="6">
        <f t="shared" si="3"/>
        <v>72142.02</v>
      </c>
    </row>
    <row r="13" spans="1:17" x14ac:dyDescent="0.25">
      <c r="A13" s="18">
        <v>43174</v>
      </c>
      <c r="B13" s="18">
        <v>43174</v>
      </c>
      <c r="C13" s="17" t="s">
        <v>23</v>
      </c>
      <c r="D13" s="25" t="s">
        <v>19</v>
      </c>
      <c r="E13" s="26" t="s">
        <v>68</v>
      </c>
      <c r="F13" s="16">
        <v>154.01</v>
      </c>
      <c r="G13" s="16"/>
      <c r="H13" s="6">
        <f t="shared" si="0"/>
        <v>154.01</v>
      </c>
      <c r="I13" s="24"/>
      <c r="J13" s="24">
        <f t="shared" si="1"/>
        <v>0</v>
      </c>
      <c r="K13" s="6">
        <f t="shared" si="2"/>
        <v>0</v>
      </c>
      <c r="L13" s="6">
        <f t="shared" si="3"/>
        <v>71988.010000000009</v>
      </c>
    </row>
    <row r="14" spans="1:17" x14ac:dyDescent="0.25">
      <c r="A14" s="18">
        <v>43178</v>
      </c>
      <c r="B14" s="18">
        <v>43178</v>
      </c>
      <c r="C14" s="17" t="s">
        <v>23</v>
      </c>
      <c r="D14" s="25" t="s">
        <v>19</v>
      </c>
      <c r="E14" s="26" t="s">
        <v>68</v>
      </c>
      <c r="F14" s="16">
        <v>462.03</v>
      </c>
      <c r="G14" s="16"/>
      <c r="H14" s="6">
        <f t="shared" si="0"/>
        <v>462.03</v>
      </c>
      <c r="I14" s="24"/>
      <c r="J14" s="24">
        <f t="shared" si="1"/>
        <v>0</v>
      </c>
      <c r="K14" s="6">
        <f t="shared" si="2"/>
        <v>0</v>
      </c>
      <c r="L14" s="6">
        <f t="shared" si="3"/>
        <v>71525.98000000001</v>
      </c>
    </row>
    <row r="15" spans="1:17" x14ac:dyDescent="0.25">
      <c r="A15" s="18">
        <v>43178</v>
      </c>
      <c r="B15" s="18">
        <v>43178</v>
      </c>
      <c r="C15" s="17" t="s">
        <v>23</v>
      </c>
      <c r="D15" s="25" t="s">
        <v>19</v>
      </c>
      <c r="E15" s="26" t="s">
        <v>68</v>
      </c>
      <c r="F15" s="16">
        <v>616.04</v>
      </c>
      <c r="G15" s="16"/>
      <c r="H15" s="6">
        <f t="shared" si="0"/>
        <v>616.04</v>
      </c>
      <c r="I15" s="24"/>
      <c r="J15" s="24">
        <f t="shared" si="1"/>
        <v>0</v>
      </c>
      <c r="K15" s="6">
        <f t="shared" si="2"/>
        <v>0</v>
      </c>
      <c r="L15" s="6">
        <f t="shared" si="3"/>
        <v>70909.940000000017</v>
      </c>
    </row>
    <row r="16" spans="1:17" x14ac:dyDescent="0.25">
      <c r="A16" s="18">
        <v>43178</v>
      </c>
      <c r="B16" s="18">
        <v>43178</v>
      </c>
      <c r="C16" s="17" t="s">
        <v>23</v>
      </c>
      <c r="D16" s="25" t="s">
        <v>19</v>
      </c>
      <c r="E16" s="26" t="s">
        <v>68</v>
      </c>
      <c r="F16" s="16">
        <v>628.23</v>
      </c>
      <c r="G16" s="16"/>
      <c r="H16" s="6">
        <f t="shared" si="0"/>
        <v>628.23</v>
      </c>
      <c r="I16" s="24"/>
      <c r="J16" s="24">
        <f t="shared" si="1"/>
        <v>0</v>
      </c>
      <c r="K16" s="6">
        <f t="shared" si="2"/>
        <v>0</v>
      </c>
      <c r="L16" s="6">
        <f t="shared" si="3"/>
        <v>70281.710000000021</v>
      </c>
    </row>
    <row r="17" spans="1:15" x14ac:dyDescent="0.25">
      <c r="A17" s="18">
        <v>43178</v>
      </c>
      <c r="B17" s="18">
        <v>43178</v>
      </c>
      <c r="C17" s="17" t="s">
        <v>23</v>
      </c>
      <c r="D17" s="25" t="s">
        <v>19</v>
      </c>
      <c r="E17" s="26" t="s">
        <v>68</v>
      </c>
      <c r="F17" s="16">
        <v>628.23</v>
      </c>
      <c r="G17" s="16"/>
      <c r="H17" s="6">
        <f t="shared" si="0"/>
        <v>628.23</v>
      </c>
      <c r="I17" s="24"/>
      <c r="J17" s="24">
        <f t="shared" si="1"/>
        <v>0</v>
      </c>
      <c r="K17" s="6">
        <f t="shared" si="2"/>
        <v>0</v>
      </c>
      <c r="L17" s="6">
        <f t="shared" si="3"/>
        <v>69653.480000000025</v>
      </c>
    </row>
    <row r="18" spans="1:15" x14ac:dyDescent="0.25">
      <c r="A18" s="18">
        <v>43174</v>
      </c>
      <c r="B18" s="18">
        <v>43180</v>
      </c>
      <c r="C18" s="17" t="s">
        <v>23</v>
      </c>
      <c r="D18" s="25" t="s">
        <v>19</v>
      </c>
      <c r="E18" s="26" t="s">
        <v>68</v>
      </c>
      <c r="F18" s="16">
        <v>473.49</v>
      </c>
      <c r="G18" s="16"/>
      <c r="H18" s="6">
        <f t="shared" si="0"/>
        <v>473.49</v>
      </c>
      <c r="I18" s="24"/>
      <c r="J18" s="24">
        <f t="shared" si="1"/>
        <v>0</v>
      </c>
      <c r="K18" s="6">
        <f t="shared" si="2"/>
        <v>0</v>
      </c>
      <c r="L18" s="6">
        <f t="shared" si="3"/>
        <v>69179.99000000002</v>
      </c>
    </row>
    <row r="19" spans="1:15" x14ac:dyDescent="0.25">
      <c r="A19" s="18">
        <v>43174</v>
      </c>
      <c r="B19" s="18">
        <v>43187</v>
      </c>
      <c r="C19" s="17" t="s">
        <v>23</v>
      </c>
      <c r="D19" s="25" t="s">
        <v>19</v>
      </c>
      <c r="E19" s="26" t="s">
        <v>68</v>
      </c>
      <c r="F19" s="16">
        <v>138</v>
      </c>
      <c r="G19" s="16"/>
      <c r="H19" s="6">
        <f t="shared" si="0"/>
        <v>138</v>
      </c>
      <c r="I19" s="24"/>
      <c r="J19" s="24">
        <f t="shared" si="1"/>
        <v>0</v>
      </c>
      <c r="K19" s="6">
        <f t="shared" si="2"/>
        <v>0</v>
      </c>
      <c r="L19" s="6">
        <f t="shared" si="3"/>
        <v>69041.99000000002</v>
      </c>
      <c r="O19" s="6"/>
    </row>
    <row r="20" spans="1:15" x14ac:dyDescent="0.25">
      <c r="A20" s="18">
        <v>43174</v>
      </c>
      <c r="B20" s="18">
        <v>43187</v>
      </c>
      <c r="C20" s="17" t="s">
        <v>23</v>
      </c>
      <c r="D20" s="25" t="s">
        <v>19</v>
      </c>
      <c r="E20" s="26" t="s">
        <v>68</v>
      </c>
      <c r="F20" s="16">
        <v>160</v>
      </c>
      <c r="G20" s="16"/>
      <c r="H20" s="6">
        <f t="shared" si="0"/>
        <v>160</v>
      </c>
      <c r="I20" s="24"/>
      <c r="J20" s="24">
        <f t="shared" si="1"/>
        <v>0</v>
      </c>
      <c r="K20" s="6">
        <f t="shared" si="2"/>
        <v>0</v>
      </c>
      <c r="L20" s="6">
        <f t="shared" si="3"/>
        <v>68881.99000000002</v>
      </c>
    </row>
    <row r="21" spans="1:15" x14ac:dyDescent="0.25">
      <c r="A21" s="18">
        <v>43174</v>
      </c>
      <c r="B21" s="18">
        <v>43187</v>
      </c>
      <c r="C21" s="17" t="s">
        <v>23</v>
      </c>
      <c r="D21" s="25" t="s">
        <v>19</v>
      </c>
      <c r="E21" s="26" t="s">
        <v>68</v>
      </c>
      <c r="F21" s="16">
        <v>160</v>
      </c>
      <c r="G21" s="16"/>
      <c r="H21" s="6">
        <f t="shared" si="0"/>
        <v>160</v>
      </c>
      <c r="I21" s="24"/>
      <c r="J21" s="24">
        <f t="shared" si="1"/>
        <v>0</v>
      </c>
      <c r="K21" s="6">
        <f t="shared" si="2"/>
        <v>0</v>
      </c>
      <c r="L21" s="6">
        <f t="shared" si="3"/>
        <v>68721.99000000002</v>
      </c>
    </row>
    <row r="22" spans="1:15" x14ac:dyDescent="0.25">
      <c r="A22" s="18">
        <v>43166</v>
      </c>
      <c r="B22" s="18">
        <v>43166</v>
      </c>
      <c r="C22" s="17" t="s">
        <v>34</v>
      </c>
      <c r="D22" s="25" t="s">
        <v>19</v>
      </c>
      <c r="E22" s="17" t="s">
        <v>35</v>
      </c>
      <c r="F22" s="16"/>
      <c r="G22" s="16">
        <v>18.57</v>
      </c>
      <c r="H22" s="6">
        <f t="shared" si="0"/>
        <v>18.57</v>
      </c>
      <c r="I22" s="24"/>
      <c r="J22" s="24">
        <f t="shared" si="1"/>
        <v>0</v>
      </c>
      <c r="K22" s="6">
        <f t="shared" si="2"/>
        <v>0</v>
      </c>
      <c r="L22" s="6">
        <f t="shared" si="3"/>
        <v>68703.420000000013</v>
      </c>
    </row>
    <row r="23" spans="1:15" x14ac:dyDescent="0.25">
      <c r="A23" s="18">
        <v>43190</v>
      </c>
      <c r="B23" s="18">
        <v>43201</v>
      </c>
      <c r="C23" s="17" t="s">
        <v>20</v>
      </c>
      <c r="D23" s="25" t="s">
        <v>14</v>
      </c>
      <c r="E23" s="17" t="s">
        <v>69</v>
      </c>
      <c r="F23" s="16">
        <v>311.81</v>
      </c>
      <c r="G23" s="16"/>
      <c r="H23" s="6">
        <f t="shared" si="0"/>
        <v>311.81</v>
      </c>
      <c r="I23" s="24"/>
      <c r="J23" s="24">
        <f t="shared" si="1"/>
        <v>137.19640000000001</v>
      </c>
      <c r="K23" s="6">
        <f t="shared" si="2"/>
        <v>0</v>
      </c>
      <c r="L23" s="6">
        <f t="shared" si="3"/>
        <v>68391.610000000015</v>
      </c>
    </row>
    <row r="24" spans="1:15" x14ac:dyDescent="0.25">
      <c r="A24" s="18">
        <v>43190</v>
      </c>
      <c r="B24" s="18">
        <v>43201</v>
      </c>
      <c r="C24" s="17" t="s">
        <v>20</v>
      </c>
      <c r="D24" s="25" t="s">
        <v>14</v>
      </c>
      <c r="E24" s="17" t="s">
        <v>69</v>
      </c>
      <c r="F24" s="16">
        <v>54.02</v>
      </c>
      <c r="G24" s="16"/>
      <c r="H24" s="6">
        <f t="shared" si="0"/>
        <v>54.02</v>
      </c>
      <c r="I24" s="24"/>
      <c r="J24" s="24">
        <f t="shared" si="1"/>
        <v>23.768800000000002</v>
      </c>
      <c r="K24" s="6">
        <f t="shared" si="2"/>
        <v>0</v>
      </c>
      <c r="L24" s="6">
        <f t="shared" si="3"/>
        <v>68337.590000000011</v>
      </c>
      <c r="O24" s="6"/>
    </row>
    <row r="25" spans="1:15" x14ac:dyDescent="0.25">
      <c r="A25" s="18">
        <v>43190</v>
      </c>
      <c r="B25" s="18">
        <v>43201</v>
      </c>
      <c r="C25" s="17" t="s">
        <v>18</v>
      </c>
      <c r="D25" s="25" t="s">
        <v>14</v>
      </c>
      <c r="E25" s="17" t="s">
        <v>31</v>
      </c>
      <c r="F25" s="16">
        <v>218.01</v>
      </c>
      <c r="G25" s="16"/>
      <c r="H25" s="6">
        <f t="shared" si="0"/>
        <v>218.01</v>
      </c>
      <c r="I25" s="24"/>
      <c r="J25" s="24">
        <f t="shared" si="1"/>
        <v>95.924399999999991</v>
      </c>
      <c r="K25" s="6">
        <f t="shared" si="2"/>
        <v>0</v>
      </c>
      <c r="L25" s="6">
        <f t="shared" si="3"/>
        <v>68119.580000000016</v>
      </c>
    </row>
    <row r="26" spans="1:15" x14ac:dyDescent="0.25">
      <c r="A26" s="18">
        <v>43172</v>
      </c>
      <c r="B26" s="18">
        <v>43201</v>
      </c>
      <c r="C26" s="17" t="s">
        <v>32</v>
      </c>
      <c r="D26" s="25" t="s">
        <v>14</v>
      </c>
      <c r="E26" s="26" t="s">
        <v>33</v>
      </c>
      <c r="F26" s="16">
        <v>9.34</v>
      </c>
      <c r="G26" s="16"/>
      <c r="H26" s="6">
        <f t="shared" ref="H26:H71" si="4">F26+G26</f>
        <v>9.34</v>
      </c>
      <c r="I26" s="24"/>
      <c r="J26" s="24">
        <f t="shared" ref="J26:J71" si="5">IF(G26=0, IF(D26="Y", (F26*$G$5) + (I26*$G$5), 0), 0)</f>
        <v>4.1096000000000004</v>
      </c>
      <c r="K26" s="6">
        <f t="shared" ref="K26:K71" si="6">IF(H26&gt;0, 0, I26+J26)</f>
        <v>0</v>
      </c>
      <c r="L26" s="6">
        <f t="shared" ref="L26:L80" si="7">L25-H26-K26</f>
        <v>68110.24000000002</v>
      </c>
    </row>
    <row r="27" spans="1:15" x14ac:dyDescent="0.25">
      <c r="A27" s="18">
        <v>43199</v>
      </c>
      <c r="B27" s="18">
        <v>43199</v>
      </c>
      <c r="C27" s="17" t="s">
        <v>34</v>
      </c>
      <c r="D27" s="25" t="s">
        <v>19</v>
      </c>
      <c r="E27" s="26" t="s">
        <v>37</v>
      </c>
      <c r="F27" s="16"/>
      <c r="G27" s="16">
        <v>471.22</v>
      </c>
      <c r="H27" s="6">
        <f t="shared" si="4"/>
        <v>471.22</v>
      </c>
      <c r="I27" s="24"/>
      <c r="J27" s="24">
        <f t="shared" si="5"/>
        <v>0</v>
      </c>
      <c r="K27" s="6">
        <f t="shared" si="6"/>
        <v>0</v>
      </c>
      <c r="L27" s="6">
        <f t="shared" si="7"/>
        <v>67639.020000000019</v>
      </c>
    </row>
    <row r="28" spans="1:15" x14ac:dyDescent="0.25">
      <c r="A28" s="18">
        <v>43201</v>
      </c>
      <c r="B28" s="18">
        <v>43201</v>
      </c>
      <c r="C28" s="17" t="s">
        <v>23</v>
      </c>
      <c r="D28" s="25" t="s">
        <v>19</v>
      </c>
      <c r="E28" s="26" t="s">
        <v>36</v>
      </c>
      <c r="F28" s="16">
        <v>1467.25</v>
      </c>
      <c r="G28" s="16"/>
      <c r="H28" s="6">
        <f t="shared" si="4"/>
        <v>1467.25</v>
      </c>
      <c r="I28" s="24"/>
      <c r="J28" s="24">
        <f t="shared" si="5"/>
        <v>0</v>
      </c>
      <c r="K28" s="6">
        <f t="shared" si="6"/>
        <v>0</v>
      </c>
      <c r="L28" s="6">
        <f t="shared" si="7"/>
        <v>66171.770000000019</v>
      </c>
    </row>
    <row r="29" spans="1:15" x14ac:dyDescent="0.25">
      <c r="A29" s="18">
        <v>43220</v>
      </c>
      <c r="B29" s="18">
        <v>43229</v>
      </c>
      <c r="C29" s="17" t="s">
        <v>20</v>
      </c>
      <c r="D29" s="25" t="s">
        <v>14</v>
      </c>
      <c r="E29" s="26" t="s">
        <v>70</v>
      </c>
      <c r="F29" s="16">
        <v>554.64</v>
      </c>
      <c r="G29" s="16"/>
      <c r="H29" s="6">
        <f t="shared" si="4"/>
        <v>554.64</v>
      </c>
      <c r="I29" s="24"/>
      <c r="J29" s="24">
        <f t="shared" si="5"/>
        <v>244.04159999999999</v>
      </c>
      <c r="K29" s="6">
        <f t="shared" si="6"/>
        <v>0</v>
      </c>
      <c r="L29" s="6">
        <f t="shared" si="7"/>
        <v>65617.130000000019</v>
      </c>
    </row>
    <row r="30" spans="1:15" x14ac:dyDescent="0.25">
      <c r="A30" s="18">
        <v>43220</v>
      </c>
      <c r="B30" s="18">
        <v>43229</v>
      </c>
      <c r="C30" s="17" t="s">
        <v>20</v>
      </c>
      <c r="D30" s="25" t="s">
        <v>14</v>
      </c>
      <c r="E30" s="26" t="s">
        <v>70</v>
      </c>
      <c r="F30" s="16">
        <v>151.25</v>
      </c>
      <c r="G30" s="16"/>
      <c r="H30" s="6">
        <f t="shared" si="4"/>
        <v>151.25</v>
      </c>
      <c r="I30" s="24"/>
      <c r="J30" s="24">
        <f t="shared" si="5"/>
        <v>66.55</v>
      </c>
      <c r="K30" s="6">
        <f t="shared" si="6"/>
        <v>0</v>
      </c>
      <c r="L30" s="6">
        <f t="shared" si="7"/>
        <v>65465.880000000019</v>
      </c>
    </row>
    <row r="31" spans="1:15" x14ac:dyDescent="0.25">
      <c r="A31" s="18">
        <v>43220</v>
      </c>
      <c r="B31" s="18">
        <v>43229</v>
      </c>
      <c r="C31" s="17" t="s">
        <v>20</v>
      </c>
      <c r="D31" s="25" t="s">
        <v>14</v>
      </c>
      <c r="E31" s="26" t="s">
        <v>70</v>
      </c>
      <c r="F31" s="16">
        <v>40.17</v>
      </c>
      <c r="G31" s="16"/>
      <c r="H31" s="6">
        <f t="shared" si="4"/>
        <v>40.17</v>
      </c>
      <c r="I31" s="24"/>
      <c r="J31" s="24">
        <f t="shared" si="5"/>
        <v>17.674800000000001</v>
      </c>
      <c r="K31" s="6">
        <f t="shared" si="6"/>
        <v>0</v>
      </c>
      <c r="L31" s="6">
        <f t="shared" si="7"/>
        <v>65425.710000000021</v>
      </c>
    </row>
    <row r="32" spans="1:15" x14ac:dyDescent="0.25">
      <c r="A32" s="18">
        <v>43220</v>
      </c>
      <c r="B32" s="18">
        <v>43229</v>
      </c>
      <c r="C32" s="17" t="s">
        <v>18</v>
      </c>
      <c r="D32" s="25" t="s">
        <v>14</v>
      </c>
      <c r="E32" s="26" t="s">
        <v>38</v>
      </c>
      <c r="F32" s="16">
        <v>392.36</v>
      </c>
      <c r="G32" s="16"/>
      <c r="H32" s="6">
        <f t="shared" si="4"/>
        <v>392.36</v>
      </c>
      <c r="I32" s="24"/>
      <c r="J32" s="24">
        <f t="shared" si="5"/>
        <v>172.63840000000002</v>
      </c>
      <c r="K32" s="6">
        <f t="shared" si="6"/>
        <v>0</v>
      </c>
      <c r="L32" s="6">
        <f t="shared" si="7"/>
        <v>65033.35000000002</v>
      </c>
    </row>
    <row r="33" spans="1:12" x14ac:dyDescent="0.25">
      <c r="A33" s="18">
        <v>43229</v>
      </c>
      <c r="B33" s="18">
        <v>43229</v>
      </c>
      <c r="C33" s="17" t="s">
        <v>34</v>
      </c>
      <c r="D33" s="25" t="s">
        <v>19</v>
      </c>
      <c r="E33" s="26" t="s">
        <v>39</v>
      </c>
      <c r="F33" s="16"/>
      <c r="G33" s="16">
        <v>500.88</v>
      </c>
      <c r="H33" s="6">
        <f t="shared" si="4"/>
        <v>500.88</v>
      </c>
      <c r="I33" s="24"/>
      <c r="J33" s="24">
        <f t="shared" si="5"/>
        <v>0</v>
      </c>
      <c r="K33" s="6">
        <f t="shared" si="6"/>
        <v>0</v>
      </c>
      <c r="L33" s="6">
        <f t="shared" si="7"/>
        <v>64532.470000000023</v>
      </c>
    </row>
    <row r="34" spans="1:12" x14ac:dyDescent="0.25">
      <c r="A34" s="18">
        <v>43222</v>
      </c>
      <c r="B34" s="18">
        <v>43222</v>
      </c>
      <c r="C34" s="17" t="s">
        <v>23</v>
      </c>
      <c r="D34" s="25" t="s">
        <v>19</v>
      </c>
      <c r="E34" s="26" t="s">
        <v>71</v>
      </c>
      <c r="F34" s="16">
        <v>546</v>
      </c>
      <c r="G34" s="16"/>
      <c r="H34" s="6">
        <f t="shared" si="4"/>
        <v>546</v>
      </c>
      <c r="I34" s="24"/>
      <c r="J34" s="24">
        <f t="shared" si="5"/>
        <v>0</v>
      </c>
      <c r="K34" s="6">
        <f t="shared" si="6"/>
        <v>0</v>
      </c>
      <c r="L34" s="6">
        <f t="shared" si="7"/>
        <v>63986.470000000023</v>
      </c>
    </row>
    <row r="35" spans="1:12" x14ac:dyDescent="0.25">
      <c r="A35" s="18">
        <v>43252</v>
      </c>
      <c r="B35" s="18">
        <v>43252</v>
      </c>
      <c r="C35" s="17" t="s">
        <v>40</v>
      </c>
      <c r="D35" s="25" t="s">
        <v>14</v>
      </c>
      <c r="E35" s="26" t="s">
        <v>41</v>
      </c>
      <c r="F35" s="16">
        <v>1200</v>
      </c>
      <c r="G35" s="16"/>
      <c r="H35" s="6">
        <f t="shared" si="4"/>
        <v>1200</v>
      </c>
      <c r="I35" s="24"/>
      <c r="J35" s="24">
        <f t="shared" si="5"/>
        <v>528</v>
      </c>
      <c r="K35" s="6">
        <f t="shared" si="6"/>
        <v>0</v>
      </c>
      <c r="L35" s="6">
        <f t="shared" si="7"/>
        <v>62786.470000000023</v>
      </c>
    </row>
    <row r="36" spans="1:12" x14ac:dyDescent="0.25">
      <c r="A36" s="18">
        <v>43256</v>
      </c>
      <c r="B36" s="18">
        <v>43256</v>
      </c>
      <c r="C36" s="17" t="s">
        <v>23</v>
      </c>
      <c r="D36" s="25" t="s">
        <v>19</v>
      </c>
      <c r="E36" s="26" t="s">
        <v>72</v>
      </c>
      <c r="F36" s="16">
        <v>449</v>
      </c>
      <c r="G36" s="16"/>
      <c r="H36" s="6">
        <f t="shared" si="4"/>
        <v>449</v>
      </c>
      <c r="I36" s="24"/>
      <c r="J36" s="24">
        <f t="shared" si="5"/>
        <v>0</v>
      </c>
      <c r="K36" s="6">
        <f t="shared" si="6"/>
        <v>0</v>
      </c>
      <c r="L36" s="6">
        <f t="shared" si="7"/>
        <v>62337.470000000023</v>
      </c>
    </row>
    <row r="37" spans="1:12" x14ac:dyDescent="0.25">
      <c r="A37" s="18">
        <v>43256</v>
      </c>
      <c r="B37" s="18">
        <v>43256</v>
      </c>
      <c r="C37" s="17" t="s">
        <v>23</v>
      </c>
      <c r="D37" s="25" t="s">
        <v>19</v>
      </c>
      <c r="E37" s="26" t="s">
        <v>72</v>
      </c>
      <c r="F37" s="16">
        <v>353</v>
      </c>
      <c r="G37" s="16"/>
      <c r="H37" s="6">
        <f t="shared" si="4"/>
        <v>353</v>
      </c>
      <c r="I37" s="24"/>
      <c r="J37" s="24">
        <f t="shared" si="5"/>
        <v>0</v>
      </c>
      <c r="K37" s="6">
        <f t="shared" si="6"/>
        <v>0</v>
      </c>
      <c r="L37" s="6">
        <f t="shared" si="7"/>
        <v>61984.470000000023</v>
      </c>
    </row>
    <row r="38" spans="1:12" x14ac:dyDescent="0.25">
      <c r="A38" s="18">
        <v>43256</v>
      </c>
      <c r="B38" s="18">
        <v>43256</v>
      </c>
      <c r="C38" s="17" t="s">
        <v>23</v>
      </c>
      <c r="D38" s="25" t="s">
        <v>19</v>
      </c>
      <c r="E38" s="26" t="s">
        <v>72</v>
      </c>
      <c r="F38" s="16">
        <v>564</v>
      </c>
      <c r="G38" s="16"/>
      <c r="H38" s="6">
        <f t="shared" si="4"/>
        <v>564</v>
      </c>
      <c r="I38" s="24"/>
      <c r="J38" s="24">
        <f t="shared" si="5"/>
        <v>0</v>
      </c>
      <c r="K38" s="6">
        <f t="shared" si="6"/>
        <v>0</v>
      </c>
      <c r="L38" s="6">
        <f t="shared" si="7"/>
        <v>61420.470000000023</v>
      </c>
    </row>
    <row r="39" spans="1:12" x14ac:dyDescent="0.25">
      <c r="A39" s="18">
        <v>43257</v>
      </c>
      <c r="B39" s="18">
        <v>43257</v>
      </c>
      <c r="C39" s="17" t="s">
        <v>42</v>
      </c>
      <c r="D39" s="25" t="s">
        <v>14</v>
      </c>
      <c r="E39" s="26" t="s">
        <v>48</v>
      </c>
      <c r="F39" s="16">
        <v>1050</v>
      </c>
      <c r="G39" s="16"/>
      <c r="H39" s="6">
        <f t="shared" si="4"/>
        <v>1050</v>
      </c>
      <c r="I39" s="24"/>
      <c r="J39" s="24">
        <f t="shared" si="5"/>
        <v>462</v>
      </c>
      <c r="K39" s="6">
        <f t="shared" si="6"/>
        <v>0</v>
      </c>
      <c r="L39" s="6">
        <f t="shared" si="7"/>
        <v>60370.470000000023</v>
      </c>
    </row>
    <row r="40" spans="1:12" x14ac:dyDescent="0.25">
      <c r="A40" s="18">
        <v>43251</v>
      </c>
      <c r="B40" s="18">
        <v>43262</v>
      </c>
      <c r="C40" s="17" t="s">
        <v>20</v>
      </c>
      <c r="D40" s="25" t="s">
        <v>14</v>
      </c>
      <c r="E40" s="26" t="s">
        <v>73</v>
      </c>
      <c r="F40" s="16">
        <v>91.06</v>
      </c>
      <c r="G40" s="16"/>
      <c r="H40" s="6">
        <f t="shared" si="4"/>
        <v>91.06</v>
      </c>
      <c r="I40" s="24"/>
      <c r="J40" s="24">
        <f t="shared" si="5"/>
        <v>40.066400000000002</v>
      </c>
      <c r="K40" s="6">
        <f t="shared" si="6"/>
        <v>0</v>
      </c>
      <c r="L40" s="6">
        <f t="shared" si="7"/>
        <v>60279.410000000025</v>
      </c>
    </row>
    <row r="41" spans="1:12" x14ac:dyDescent="0.25">
      <c r="A41" s="18">
        <v>43251</v>
      </c>
      <c r="B41" s="18">
        <v>43262</v>
      </c>
      <c r="C41" s="17" t="s">
        <v>20</v>
      </c>
      <c r="D41" s="25" t="s">
        <v>14</v>
      </c>
      <c r="E41" s="26" t="s">
        <v>73</v>
      </c>
      <c r="F41" s="16">
        <v>21.12</v>
      </c>
      <c r="G41" s="16"/>
      <c r="H41" s="6">
        <f t="shared" si="4"/>
        <v>21.12</v>
      </c>
      <c r="I41" s="24"/>
      <c r="J41" s="24">
        <f t="shared" si="5"/>
        <v>9.2927999999999997</v>
      </c>
      <c r="K41" s="6">
        <f t="shared" si="6"/>
        <v>0</v>
      </c>
      <c r="L41" s="6">
        <f t="shared" si="7"/>
        <v>60258.290000000023</v>
      </c>
    </row>
    <row r="42" spans="1:12" x14ac:dyDescent="0.25">
      <c r="A42" s="18">
        <v>43259</v>
      </c>
      <c r="B42" s="18">
        <v>43262</v>
      </c>
      <c r="C42" s="17" t="s">
        <v>22</v>
      </c>
      <c r="D42" s="25" t="s">
        <v>14</v>
      </c>
      <c r="E42" s="26" t="s">
        <v>43</v>
      </c>
      <c r="F42" s="16">
        <v>61.15</v>
      </c>
      <c r="G42" s="16"/>
      <c r="H42" s="6">
        <f t="shared" si="4"/>
        <v>61.15</v>
      </c>
      <c r="I42" s="24"/>
      <c r="J42" s="24">
        <f t="shared" si="5"/>
        <v>26.905999999999999</v>
      </c>
      <c r="K42" s="6">
        <f t="shared" si="6"/>
        <v>0</v>
      </c>
      <c r="L42" s="6">
        <f t="shared" si="7"/>
        <v>60197.140000000021</v>
      </c>
    </row>
    <row r="43" spans="1:12" x14ac:dyDescent="0.25">
      <c r="A43" s="18">
        <v>43266</v>
      </c>
      <c r="B43" s="18">
        <v>43266</v>
      </c>
      <c r="C43" s="17" t="s">
        <v>44</v>
      </c>
      <c r="D43" s="25" t="s">
        <v>14</v>
      </c>
      <c r="E43" s="26" t="s">
        <v>45</v>
      </c>
      <c r="F43" s="16">
        <v>16.97</v>
      </c>
      <c r="G43" s="16"/>
      <c r="H43" s="6">
        <f t="shared" si="4"/>
        <v>16.97</v>
      </c>
      <c r="I43" s="24"/>
      <c r="J43" s="24">
        <f t="shared" si="5"/>
        <v>7.4667999999999992</v>
      </c>
      <c r="K43" s="6">
        <f t="shared" si="6"/>
        <v>0</v>
      </c>
      <c r="L43" s="6">
        <f t="shared" si="7"/>
        <v>60180.17000000002</v>
      </c>
    </row>
    <row r="44" spans="1:12" x14ac:dyDescent="0.25">
      <c r="A44" s="18">
        <v>43266</v>
      </c>
      <c r="B44" s="18">
        <v>43266</v>
      </c>
      <c r="C44" s="17" t="s">
        <v>42</v>
      </c>
      <c r="D44" s="25" t="s">
        <v>14</v>
      </c>
      <c r="E44" s="26" t="s">
        <v>47</v>
      </c>
      <c r="F44" s="16">
        <v>138.37</v>
      </c>
      <c r="G44" s="16"/>
      <c r="H44" s="6">
        <f t="shared" si="4"/>
        <v>138.37</v>
      </c>
      <c r="I44" s="24"/>
      <c r="J44" s="24">
        <f t="shared" si="5"/>
        <v>60.882800000000003</v>
      </c>
      <c r="K44" s="6">
        <f t="shared" si="6"/>
        <v>0</v>
      </c>
      <c r="L44" s="6">
        <f t="shared" si="7"/>
        <v>60041.800000000017</v>
      </c>
    </row>
    <row r="45" spans="1:12" x14ac:dyDescent="0.25">
      <c r="A45" s="18">
        <v>43266</v>
      </c>
      <c r="B45" s="18">
        <v>43266</v>
      </c>
      <c r="C45" s="17" t="s">
        <v>42</v>
      </c>
      <c r="D45" s="25" t="s">
        <v>14</v>
      </c>
      <c r="E45" s="26" t="s">
        <v>46</v>
      </c>
      <c r="F45" s="16">
        <v>70</v>
      </c>
      <c r="G45" s="16"/>
      <c r="H45" s="6">
        <f t="shared" si="4"/>
        <v>70</v>
      </c>
      <c r="I45" s="24"/>
      <c r="J45" s="24">
        <f t="shared" si="5"/>
        <v>30.8</v>
      </c>
      <c r="K45" s="6">
        <f t="shared" si="6"/>
        <v>0</v>
      </c>
      <c r="L45" s="6">
        <f t="shared" si="7"/>
        <v>59971.800000000017</v>
      </c>
    </row>
    <row r="46" spans="1:12" x14ac:dyDescent="0.25">
      <c r="A46" s="18">
        <v>43269</v>
      </c>
      <c r="B46" s="18">
        <v>43269</v>
      </c>
      <c r="C46" s="17" t="s">
        <v>44</v>
      </c>
      <c r="D46" s="25" t="s">
        <v>14</v>
      </c>
      <c r="E46" s="26" t="s">
        <v>49</v>
      </c>
      <c r="F46" s="16">
        <v>33.58</v>
      </c>
      <c r="G46" s="16"/>
      <c r="H46" s="6">
        <f t="shared" si="4"/>
        <v>33.58</v>
      </c>
      <c r="I46" s="24"/>
      <c r="J46" s="24">
        <f t="shared" si="5"/>
        <v>14.7752</v>
      </c>
      <c r="K46" s="6">
        <f t="shared" si="6"/>
        <v>0</v>
      </c>
      <c r="L46" s="6">
        <f t="shared" si="7"/>
        <v>59938.220000000016</v>
      </c>
    </row>
    <row r="47" spans="1:12" x14ac:dyDescent="0.25">
      <c r="A47" s="18">
        <v>43265</v>
      </c>
      <c r="B47" s="18">
        <v>43269</v>
      </c>
      <c r="C47" s="17" t="s">
        <v>44</v>
      </c>
      <c r="D47" s="25" t="s">
        <v>14</v>
      </c>
      <c r="E47" s="26" t="s">
        <v>50</v>
      </c>
      <c r="F47" s="16">
        <v>167.18</v>
      </c>
      <c r="G47" s="16"/>
      <c r="H47" s="6">
        <f t="shared" si="4"/>
        <v>167.18</v>
      </c>
      <c r="I47" s="24"/>
      <c r="J47" s="24">
        <f t="shared" si="5"/>
        <v>73.559200000000004</v>
      </c>
      <c r="K47" s="6">
        <f t="shared" si="6"/>
        <v>0</v>
      </c>
      <c r="L47" s="6">
        <f t="shared" si="7"/>
        <v>59771.040000000015</v>
      </c>
    </row>
    <row r="48" spans="1:12" x14ac:dyDescent="0.25">
      <c r="A48" s="18">
        <v>43269</v>
      </c>
      <c r="B48" s="18">
        <v>43277</v>
      </c>
      <c r="C48" s="17" t="s">
        <v>51</v>
      </c>
      <c r="D48" s="25" t="s">
        <v>14</v>
      </c>
      <c r="E48" s="26" t="s">
        <v>71</v>
      </c>
      <c r="F48" s="16">
        <f>37.44+36.13+47.58+55.66+48.23+49.46</f>
        <v>274.5</v>
      </c>
      <c r="G48" s="16"/>
      <c r="H48" s="6">
        <f t="shared" si="4"/>
        <v>274.5</v>
      </c>
      <c r="I48" s="24"/>
      <c r="J48" s="24">
        <f t="shared" si="5"/>
        <v>120.78</v>
      </c>
      <c r="K48" s="6">
        <f t="shared" si="6"/>
        <v>0</v>
      </c>
      <c r="L48" s="6">
        <f t="shared" si="7"/>
        <v>59496.540000000015</v>
      </c>
    </row>
    <row r="49" spans="1:15" x14ac:dyDescent="0.25">
      <c r="A49" s="18">
        <v>43270</v>
      </c>
      <c r="B49" s="18">
        <v>43271</v>
      </c>
      <c r="C49" s="17" t="s">
        <v>44</v>
      </c>
      <c r="D49" s="25" t="s">
        <v>14</v>
      </c>
      <c r="E49" s="26" t="s">
        <v>52</v>
      </c>
      <c r="F49" s="16">
        <f>19.52+8.53</f>
        <v>28.049999999999997</v>
      </c>
      <c r="G49" s="16"/>
      <c r="H49" s="6">
        <f t="shared" si="4"/>
        <v>28.049999999999997</v>
      </c>
      <c r="I49" s="24"/>
      <c r="J49" s="24">
        <f t="shared" si="5"/>
        <v>12.341999999999999</v>
      </c>
      <c r="K49" s="6">
        <f t="shared" si="6"/>
        <v>0</v>
      </c>
      <c r="L49" s="6">
        <f t="shared" si="7"/>
        <v>59468.490000000013</v>
      </c>
    </row>
    <row r="50" spans="1:15" x14ac:dyDescent="0.25">
      <c r="A50" s="18">
        <v>43273</v>
      </c>
      <c r="B50" s="18">
        <v>43273</v>
      </c>
      <c r="C50" s="17" t="s">
        <v>53</v>
      </c>
      <c r="D50" s="25" t="s">
        <v>14</v>
      </c>
      <c r="E50" s="26" t="s">
        <v>54</v>
      </c>
      <c r="F50" s="16">
        <f>150+150</f>
        <v>300</v>
      </c>
      <c r="G50" s="16"/>
      <c r="H50" s="6">
        <f t="shared" si="4"/>
        <v>300</v>
      </c>
      <c r="I50" s="24"/>
      <c r="J50" s="24">
        <f t="shared" si="5"/>
        <v>132</v>
      </c>
      <c r="K50" s="6">
        <f t="shared" si="6"/>
        <v>0</v>
      </c>
      <c r="L50" s="6">
        <f t="shared" si="7"/>
        <v>59168.490000000013</v>
      </c>
      <c r="O50" s="6"/>
    </row>
    <row r="51" spans="1:15" x14ac:dyDescent="0.25">
      <c r="A51" s="18">
        <v>43273</v>
      </c>
      <c r="B51" s="18">
        <v>43273</v>
      </c>
      <c r="C51" s="17" t="s">
        <v>16</v>
      </c>
      <c r="D51" s="25" t="s">
        <v>14</v>
      </c>
      <c r="E51" s="26" t="s">
        <v>55</v>
      </c>
      <c r="F51" s="16">
        <v>140</v>
      </c>
      <c r="G51" s="16"/>
      <c r="H51" s="6">
        <f t="shared" si="4"/>
        <v>140</v>
      </c>
      <c r="I51" s="24"/>
      <c r="J51" s="24">
        <f t="shared" si="5"/>
        <v>61.6</v>
      </c>
      <c r="K51" s="6">
        <f t="shared" si="6"/>
        <v>0</v>
      </c>
      <c r="L51" s="6">
        <f t="shared" si="7"/>
        <v>59028.490000000013</v>
      </c>
    </row>
    <row r="52" spans="1:15" x14ac:dyDescent="0.25">
      <c r="A52" s="18">
        <v>43273</v>
      </c>
      <c r="B52" s="18">
        <v>43273</v>
      </c>
      <c r="C52" s="17" t="s">
        <v>44</v>
      </c>
      <c r="D52" s="25" t="s">
        <v>14</v>
      </c>
      <c r="E52" s="26" t="s">
        <v>52</v>
      </c>
      <c r="F52" s="16">
        <v>25.08</v>
      </c>
      <c r="G52" s="16"/>
      <c r="H52" s="6">
        <f t="shared" si="4"/>
        <v>25.08</v>
      </c>
      <c r="I52" s="24"/>
      <c r="J52" s="24">
        <f t="shared" si="5"/>
        <v>11.0352</v>
      </c>
      <c r="K52" s="6">
        <f t="shared" si="6"/>
        <v>0</v>
      </c>
      <c r="L52" s="6">
        <f t="shared" si="7"/>
        <v>59003.410000000011</v>
      </c>
    </row>
    <row r="53" spans="1:15" x14ac:dyDescent="0.25">
      <c r="A53" s="18">
        <v>43273</v>
      </c>
      <c r="B53" s="18">
        <v>43273</v>
      </c>
      <c r="C53" s="17" t="s">
        <v>56</v>
      </c>
      <c r="D53" s="25" t="s">
        <v>14</v>
      </c>
      <c r="E53" s="26" t="s">
        <v>58</v>
      </c>
      <c r="F53" s="16">
        <v>106.2</v>
      </c>
      <c r="G53" s="16"/>
      <c r="H53" s="6">
        <f t="shared" si="4"/>
        <v>106.2</v>
      </c>
      <c r="I53" s="24"/>
      <c r="J53" s="24">
        <f t="shared" si="5"/>
        <v>46.728000000000002</v>
      </c>
      <c r="K53" s="6">
        <f t="shared" si="6"/>
        <v>0</v>
      </c>
      <c r="L53" s="6">
        <f t="shared" si="7"/>
        <v>58897.210000000014</v>
      </c>
    </row>
    <row r="54" spans="1:15" x14ac:dyDescent="0.25">
      <c r="A54" s="18">
        <v>43273</v>
      </c>
      <c r="B54" s="18">
        <v>43273</v>
      </c>
      <c r="C54" s="17" t="s">
        <v>23</v>
      </c>
      <c r="D54" s="25" t="s">
        <v>19</v>
      </c>
      <c r="E54" s="26" t="s">
        <v>59</v>
      </c>
      <c r="F54" s="16">
        <v>1994.67</v>
      </c>
      <c r="G54" s="16"/>
      <c r="H54" s="6">
        <f t="shared" si="4"/>
        <v>1994.67</v>
      </c>
      <c r="I54" s="24"/>
      <c r="J54" s="24">
        <f t="shared" si="5"/>
        <v>0</v>
      </c>
      <c r="K54" s="6">
        <f t="shared" si="6"/>
        <v>0</v>
      </c>
      <c r="L54" s="6">
        <f t="shared" si="7"/>
        <v>56902.540000000015</v>
      </c>
    </row>
    <row r="55" spans="1:15" x14ac:dyDescent="0.25">
      <c r="A55" s="18">
        <v>43273</v>
      </c>
      <c r="B55" s="18">
        <v>43273</v>
      </c>
      <c r="C55" s="17" t="s">
        <v>57</v>
      </c>
      <c r="D55" s="25" t="s">
        <v>14</v>
      </c>
      <c r="E55" s="26" t="s">
        <v>61</v>
      </c>
      <c r="F55" s="16">
        <f>46.44+35.14</f>
        <v>81.58</v>
      </c>
      <c r="G55" s="16"/>
      <c r="H55" s="6">
        <f t="shared" si="4"/>
        <v>81.58</v>
      </c>
      <c r="I55" s="24"/>
      <c r="J55" s="24">
        <f t="shared" si="5"/>
        <v>35.895200000000003</v>
      </c>
      <c r="K55" s="6">
        <f t="shared" si="6"/>
        <v>0</v>
      </c>
      <c r="L55" s="6">
        <f t="shared" si="7"/>
        <v>56820.960000000014</v>
      </c>
    </row>
    <row r="56" spans="1:15" x14ac:dyDescent="0.25">
      <c r="A56" s="18">
        <v>43273</v>
      </c>
      <c r="B56" s="18">
        <v>43273</v>
      </c>
      <c r="C56" s="17" t="s">
        <v>23</v>
      </c>
      <c r="D56" s="25" t="s">
        <v>19</v>
      </c>
      <c r="E56" s="26" t="s">
        <v>60</v>
      </c>
      <c r="F56" s="16">
        <f>1114.44+843.36</f>
        <v>1957.8000000000002</v>
      </c>
      <c r="G56" s="16"/>
      <c r="H56" s="6">
        <f t="shared" si="4"/>
        <v>1957.8000000000002</v>
      </c>
      <c r="I56" s="24"/>
      <c r="J56" s="24">
        <f t="shared" si="5"/>
        <v>0</v>
      </c>
      <c r="K56" s="6">
        <f t="shared" si="6"/>
        <v>0</v>
      </c>
      <c r="L56" s="6">
        <f t="shared" si="7"/>
        <v>54863.160000000011</v>
      </c>
    </row>
    <row r="57" spans="1:15" x14ac:dyDescent="0.25">
      <c r="A57" s="18">
        <v>43273</v>
      </c>
      <c r="B57" s="18">
        <v>43273</v>
      </c>
      <c r="C57" s="17" t="s">
        <v>23</v>
      </c>
      <c r="D57" s="25" t="s">
        <v>19</v>
      </c>
      <c r="E57" s="26" t="s">
        <v>62</v>
      </c>
      <c r="F57" s="16">
        <v>34.200000000000003</v>
      </c>
      <c r="G57" s="16"/>
      <c r="H57" s="6">
        <f t="shared" si="4"/>
        <v>34.200000000000003</v>
      </c>
      <c r="I57" s="24"/>
      <c r="J57" s="24">
        <f t="shared" si="5"/>
        <v>0</v>
      </c>
      <c r="K57" s="6">
        <f t="shared" si="6"/>
        <v>0</v>
      </c>
      <c r="L57" s="6">
        <f t="shared" si="7"/>
        <v>54828.960000000014</v>
      </c>
    </row>
    <row r="58" spans="1:15" x14ac:dyDescent="0.25">
      <c r="A58" s="18">
        <v>43273</v>
      </c>
      <c r="B58" s="18">
        <v>43276</v>
      </c>
      <c r="C58" s="17" t="s">
        <v>53</v>
      </c>
      <c r="D58" s="25" t="s">
        <v>14</v>
      </c>
      <c r="E58" s="26" t="s">
        <v>63</v>
      </c>
      <c r="F58" s="16">
        <v>1325</v>
      </c>
      <c r="G58" s="16"/>
      <c r="H58" s="6">
        <f t="shared" si="4"/>
        <v>1325</v>
      </c>
      <c r="I58" s="24"/>
      <c r="J58" s="24">
        <f t="shared" si="5"/>
        <v>583</v>
      </c>
      <c r="K58" s="6">
        <f t="shared" si="6"/>
        <v>0</v>
      </c>
      <c r="L58" s="6">
        <f t="shared" si="7"/>
        <v>53503.960000000014</v>
      </c>
    </row>
    <row r="59" spans="1:15" x14ac:dyDescent="0.25">
      <c r="A59" s="18">
        <v>43273</v>
      </c>
      <c r="B59" s="18">
        <v>43276</v>
      </c>
      <c r="C59" s="17" t="s">
        <v>64</v>
      </c>
      <c r="D59" s="25" t="s">
        <v>14</v>
      </c>
      <c r="E59" s="26" t="s">
        <v>71</v>
      </c>
      <c r="F59" s="16">
        <v>302.39999999999998</v>
      </c>
      <c r="G59" s="16"/>
      <c r="H59" s="6">
        <f t="shared" si="4"/>
        <v>302.39999999999998</v>
      </c>
      <c r="I59" s="24"/>
      <c r="J59" s="24">
        <f t="shared" si="5"/>
        <v>133.05599999999998</v>
      </c>
      <c r="K59" s="6">
        <f t="shared" si="6"/>
        <v>0</v>
      </c>
      <c r="L59" s="6">
        <f t="shared" si="7"/>
        <v>53201.560000000012</v>
      </c>
    </row>
    <row r="60" spans="1:15" x14ac:dyDescent="0.25">
      <c r="A60" s="18">
        <v>43273</v>
      </c>
      <c r="B60" s="18">
        <v>43276</v>
      </c>
      <c r="C60" s="17" t="s">
        <v>23</v>
      </c>
      <c r="D60" s="25" t="s">
        <v>19</v>
      </c>
      <c r="E60" s="26" t="s">
        <v>72</v>
      </c>
      <c r="F60" s="16">
        <v>201.6</v>
      </c>
      <c r="G60" s="16"/>
      <c r="H60" s="6">
        <f t="shared" si="4"/>
        <v>201.6</v>
      </c>
      <c r="I60" s="24"/>
      <c r="J60" s="24">
        <f t="shared" si="5"/>
        <v>0</v>
      </c>
      <c r="K60" s="6">
        <f t="shared" si="6"/>
        <v>0</v>
      </c>
      <c r="L60" s="6">
        <f t="shared" si="7"/>
        <v>52999.960000000014</v>
      </c>
    </row>
    <row r="61" spans="1:15" x14ac:dyDescent="0.25">
      <c r="A61" s="18">
        <v>43273</v>
      </c>
      <c r="B61" s="18">
        <v>43276</v>
      </c>
      <c r="C61" s="17" t="s">
        <v>23</v>
      </c>
      <c r="D61" s="25" t="s">
        <v>19</v>
      </c>
      <c r="E61" s="26" t="s">
        <v>71</v>
      </c>
      <c r="F61" s="16">
        <v>201.6</v>
      </c>
      <c r="G61" s="16"/>
      <c r="H61" s="6">
        <f t="shared" si="4"/>
        <v>201.6</v>
      </c>
      <c r="I61" s="24"/>
      <c r="J61" s="24">
        <f t="shared" si="5"/>
        <v>0</v>
      </c>
      <c r="K61" s="6">
        <f t="shared" si="6"/>
        <v>0</v>
      </c>
      <c r="L61" s="6">
        <f t="shared" si="7"/>
        <v>52798.360000000015</v>
      </c>
    </row>
    <row r="62" spans="1:15" x14ac:dyDescent="0.25">
      <c r="A62" s="18">
        <v>43273</v>
      </c>
      <c r="B62" s="18">
        <v>43276</v>
      </c>
      <c r="C62" s="17" t="s">
        <v>23</v>
      </c>
      <c r="D62" s="25" t="s">
        <v>19</v>
      </c>
      <c r="E62" s="26" t="s">
        <v>72</v>
      </c>
      <c r="F62" s="16">
        <v>201.6</v>
      </c>
      <c r="G62" s="16"/>
      <c r="H62" s="6">
        <f t="shared" si="4"/>
        <v>201.6</v>
      </c>
      <c r="I62" s="24"/>
      <c r="J62" s="24">
        <f t="shared" si="5"/>
        <v>0</v>
      </c>
      <c r="K62" s="6">
        <f t="shared" si="6"/>
        <v>0</v>
      </c>
      <c r="L62" s="6">
        <f t="shared" si="7"/>
        <v>52596.760000000017</v>
      </c>
    </row>
    <row r="63" spans="1:15" x14ac:dyDescent="0.25">
      <c r="A63" s="18">
        <v>43273</v>
      </c>
      <c r="B63" s="18">
        <v>43276</v>
      </c>
      <c r="C63" s="17" t="s">
        <v>23</v>
      </c>
      <c r="D63" s="25" t="s">
        <v>19</v>
      </c>
      <c r="E63" s="26" t="s">
        <v>72</v>
      </c>
      <c r="F63" s="16">
        <v>201.6</v>
      </c>
      <c r="G63" s="16"/>
      <c r="H63" s="6">
        <f t="shared" si="4"/>
        <v>201.6</v>
      </c>
      <c r="I63" s="24"/>
      <c r="J63" s="24">
        <f t="shared" si="5"/>
        <v>0</v>
      </c>
      <c r="K63" s="6">
        <f t="shared" si="6"/>
        <v>0</v>
      </c>
      <c r="L63" s="6">
        <f t="shared" si="7"/>
        <v>52395.160000000018</v>
      </c>
    </row>
    <row r="64" spans="1:15" x14ac:dyDescent="0.25">
      <c r="A64" s="18">
        <v>43273</v>
      </c>
      <c r="B64" s="18">
        <v>43276</v>
      </c>
      <c r="C64" s="17" t="s">
        <v>23</v>
      </c>
      <c r="D64" s="25" t="s">
        <v>19</v>
      </c>
      <c r="E64" s="26" t="s">
        <v>72</v>
      </c>
      <c r="F64" s="16">
        <v>201.6</v>
      </c>
      <c r="G64" s="16"/>
      <c r="H64" s="6">
        <f t="shared" si="4"/>
        <v>201.6</v>
      </c>
      <c r="I64" s="24"/>
      <c r="J64" s="24">
        <f t="shared" si="5"/>
        <v>0</v>
      </c>
      <c r="K64" s="6">
        <f t="shared" si="6"/>
        <v>0</v>
      </c>
      <c r="L64" s="6">
        <f t="shared" si="7"/>
        <v>52193.560000000019</v>
      </c>
    </row>
    <row r="65" spans="1:15" x14ac:dyDescent="0.25">
      <c r="A65" s="18">
        <v>43273</v>
      </c>
      <c r="B65" s="18">
        <v>43276</v>
      </c>
      <c r="C65" s="17" t="s">
        <v>23</v>
      </c>
      <c r="D65" s="25" t="s">
        <v>19</v>
      </c>
      <c r="E65" s="26" t="s">
        <v>71</v>
      </c>
      <c r="F65" s="16">
        <v>201.6</v>
      </c>
      <c r="G65" s="16"/>
      <c r="H65" s="6">
        <f t="shared" si="4"/>
        <v>201.6</v>
      </c>
      <c r="I65" s="24"/>
      <c r="J65" s="24">
        <f t="shared" si="5"/>
        <v>0</v>
      </c>
      <c r="K65" s="6">
        <f t="shared" si="6"/>
        <v>0</v>
      </c>
      <c r="L65" s="6">
        <f t="shared" si="7"/>
        <v>51991.960000000021</v>
      </c>
    </row>
    <row r="66" spans="1:15" x14ac:dyDescent="0.25">
      <c r="A66" s="18">
        <v>43273</v>
      </c>
      <c r="B66" s="18">
        <v>43276</v>
      </c>
      <c r="C66" s="17" t="s">
        <v>23</v>
      </c>
      <c r="D66" s="25" t="s">
        <v>19</v>
      </c>
      <c r="E66" s="26" t="s">
        <v>71</v>
      </c>
      <c r="F66" s="16">
        <v>201.6</v>
      </c>
      <c r="G66" s="16"/>
      <c r="H66" s="6">
        <f t="shared" si="4"/>
        <v>201.6</v>
      </c>
      <c r="I66" s="24"/>
      <c r="J66" s="24">
        <f t="shared" si="5"/>
        <v>0</v>
      </c>
      <c r="K66" s="6">
        <f t="shared" si="6"/>
        <v>0</v>
      </c>
      <c r="L66" s="6">
        <f t="shared" si="7"/>
        <v>51790.360000000022</v>
      </c>
    </row>
    <row r="67" spans="1:15" x14ac:dyDescent="0.25">
      <c r="A67" s="18">
        <v>43273</v>
      </c>
      <c r="B67" s="18">
        <v>43276</v>
      </c>
      <c r="C67" s="17" t="s">
        <v>23</v>
      </c>
      <c r="D67" s="25" t="s">
        <v>19</v>
      </c>
      <c r="E67" s="26" t="s">
        <v>71</v>
      </c>
      <c r="F67" s="16">
        <v>100.8</v>
      </c>
      <c r="G67" s="16"/>
      <c r="H67" s="6">
        <f t="shared" si="4"/>
        <v>100.8</v>
      </c>
      <c r="I67" s="24"/>
      <c r="J67" s="24">
        <f t="shared" si="5"/>
        <v>0</v>
      </c>
      <c r="K67" s="6">
        <f t="shared" si="6"/>
        <v>0</v>
      </c>
      <c r="L67" s="6">
        <f t="shared" si="7"/>
        <v>51689.560000000019</v>
      </c>
    </row>
    <row r="68" spans="1:15" x14ac:dyDescent="0.25">
      <c r="A68" s="18">
        <v>43273</v>
      </c>
      <c r="B68" s="18">
        <v>43276</v>
      </c>
      <c r="C68" s="17" t="s">
        <v>23</v>
      </c>
      <c r="D68" s="25" t="s">
        <v>19</v>
      </c>
      <c r="E68" s="26" t="s">
        <v>71</v>
      </c>
      <c r="F68" s="16">
        <v>232.96</v>
      </c>
      <c r="G68" s="16"/>
      <c r="H68" s="6">
        <f t="shared" si="4"/>
        <v>232.96</v>
      </c>
      <c r="I68" s="24"/>
      <c r="J68" s="24">
        <f t="shared" si="5"/>
        <v>0</v>
      </c>
      <c r="K68" s="6">
        <f t="shared" si="6"/>
        <v>0</v>
      </c>
      <c r="L68" s="6">
        <f t="shared" si="7"/>
        <v>51456.60000000002</v>
      </c>
    </row>
    <row r="69" spans="1:15" x14ac:dyDescent="0.25">
      <c r="A69" s="18">
        <v>43273</v>
      </c>
      <c r="B69" s="18">
        <v>43276</v>
      </c>
      <c r="C69" s="17" t="s">
        <v>23</v>
      </c>
      <c r="D69" s="25" t="s">
        <v>19</v>
      </c>
      <c r="E69" s="26" t="s">
        <v>72</v>
      </c>
      <c r="F69" s="16">
        <v>235.2</v>
      </c>
      <c r="G69" s="16"/>
      <c r="H69" s="6">
        <f t="shared" si="4"/>
        <v>235.2</v>
      </c>
      <c r="I69" s="24"/>
      <c r="J69" s="24">
        <f t="shared" si="5"/>
        <v>0</v>
      </c>
      <c r="K69" s="6">
        <f t="shared" si="6"/>
        <v>0</v>
      </c>
      <c r="L69" s="6">
        <f t="shared" si="7"/>
        <v>51221.400000000023</v>
      </c>
    </row>
    <row r="70" spans="1:15" x14ac:dyDescent="0.25">
      <c r="A70" s="18">
        <v>43273</v>
      </c>
      <c r="B70" s="18">
        <v>43276</v>
      </c>
      <c r="C70" s="17" t="s">
        <v>23</v>
      </c>
      <c r="D70" s="25" t="s">
        <v>19</v>
      </c>
      <c r="E70" s="26" t="s">
        <v>71</v>
      </c>
      <c r="F70" s="16">
        <v>235.2</v>
      </c>
      <c r="G70" s="16"/>
      <c r="H70" s="6">
        <f t="shared" si="4"/>
        <v>235.2</v>
      </c>
      <c r="I70" s="24"/>
      <c r="J70" s="24">
        <f t="shared" si="5"/>
        <v>0</v>
      </c>
      <c r="K70" s="6">
        <f t="shared" si="6"/>
        <v>0</v>
      </c>
      <c r="L70" s="6">
        <f t="shared" si="7"/>
        <v>50986.200000000026</v>
      </c>
    </row>
    <row r="71" spans="1:15" x14ac:dyDescent="0.25">
      <c r="A71" s="18">
        <v>43273</v>
      </c>
      <c r="B71" s="18">
        <v>43276</v>
      </c>
      <c r="C71" s="17" t="s">
        <v>23</v>
      </c>
      <c r="D71" s="25" t="s">
        <v>19</v>
      </c>
      <c r="E71" s="26" t="s">
        <v>72</v>
      </c>
      <c r="F71" s="16">
        <v>470.4</v>
      </c>
      <c r="G71" s="16"/>
      <c r="H71" s="6">
        <f t="shared" si="4"/>
        <v>470.4</v>
      </c>
      <c r="I71" s="24"/>
      <c r="J71" s="24">
        <f t="shared" si="5"/>
        <v>0</v>
      </c>
      <c r="K71" s="6">
        <f t="shared" si="6"/>
        <v>0</v>
      </c>
      <c r="L71" s="6">
        <f t="shared" si="7"/>
        <v>50515.800000000025</v>
      </c>
    </row>
    <row r="72" spans="1:15" x14ac:dyDescent="0.25">
      <c r="A72" s="18">
        <v>43278</v>
      </c>
      <c r="B72" s="18">
        <v>43278</v>
      </c>
      <c r="C72" s="17" t="s">
        <v>65</v>
      </c>
      <c r="D72" s="25" t="s">
        <v>14</v>
      </c>
      <c r="E72" s="26" t="s">
        <v>71</v>
      </c>
      <c r="F72" s="16">
        <v>671.76</v>
      </c>
      <c r="G72" s="16"/>
      <c r="H72" s="6">
        <f t="shared" ref="H72:H80" si="8">F72+G72</f>
        <v>671.76</v>
      </c>
      <c r="I72" s="24"/>
      <c r="J72" s="24">
        <f t="shared" ref="J72:J80" si="9">IF(G72=0, IF(D72="Y", (F72*$G$5) + (I72*$G$5), 0), 0)</f>
        <v>295.57440000000003</v>
      </c>
      <c r="K72" s="6">
        <f t="shared" ref="K72:K80" si="10">IF(H72&gt;0, 0, I72+J72)</f>
        <v>0</v>
      </c>
      <c r="L72" s="6">
        <f t="shared" si="7"/>
        <v>49844.040000000023</v>
      </c>
    </row>
    <row r="73" spans="1:15" x14ac:dyDescent="0.25">
      <c r="A73" s="18">
        <v>43281</v>
      </c>
      <c r="B73" s="18">
        <v>43292</v>
      </c>
      <c r="C73" s="17" t="s">
        <v>20</v>
      </c>
      <c r="D73" s="25" t="s">
        <v>14</v>
      </c>
      <c r="E73" s="26" t="s">
        <v>74</v>
      </c>
      <c r="F73" s="16"/>
      <c r="G73" s="16"/>
      <c r="H73" s="6">
        <f t="shared" si="8"/>
        <v>0</v>
      </c>
      <c r="I73" s="24">
        <v>179.36</v>
      </c>
      <c r="J73" s="24">
        <f t="shared" si="9"/>
        <v>78.918400000000005</v>
      </c>
      <c r="K73" s="6">
        <f t="shared" si="10"/>
        <v>258.27840000000003</v>
      </c>
      <c r="L73" s="6">
        <f t="shared" si="7"/>
        <v>49585.76160000002</v>
      </c>
    </row>
    <row r="74" spans="1:15" x14ac:dyDescent="0.25">
      <c r="A74" s="18">
        <v>43281</v>
      </c>
      <c r="B74" s="18">
        <v>43292</v>
      </c>
      <c r="C74" s="17" t="s">
        <v>20</v>
      </c>
      <c r="D74" s="25" t="s">
        <v>14</v>
      </c>
      <c r="E74" s="26" t="s">
        <v>74</v>
      </c>
      <c r="F74" s="16"/>
      <c r="G74" s="16"/>
      <c r="H74" s="6">
        <f t="shared" si="8"/>
        <v>0</v>
      </c>
      <c r="I74" s="24">
        <v>55.22</v>
      </c>
      <c r="J74" s="24">
        <f t="shared" si="9"/>
        <v>24.296800000000001</v>
      </c>
      <c r="K74" s="6">
        <f t="shared" si="10"/>
        <v>79.516800000000003</v>
      </c>
      <c r="L74" s="6">
        <f t="shared" si="7"/>
        <v>49506.244800000022</v>
      </c>
    </row>
    <row r="75" spans="1:15" x14ac:dyDescent="0.25">
      <c r="A75" s="18">
        <v>43251</v>
      </c>
      <c r="B75" s="18">
        <v>43262</v>
      </c>
      <c r="C75" s="17" t="s">
        <v>18</v>
      </c>
      <c r="D75" s="25" t="s">
        <v>14</v>
      </c>
      <c r="E75" s="26" t="s">
        <v>66</v>
      </c>
      <c r="F75" s="16"/>
      <c r="G75" s="16"/>
      <c r="H75" s="6">
        <f t="shared" si="8"/>
        <v>0</v>
      </c>
      <c r="I75" s="24">
        <v>68.989999999999995</v>
      </c>
      <c r="J75" s="24">
        <f t="shared" si="9"/>
        <v>30.355599999999999</v>
      </c>
      <c r="K75" s="6">
        <f t="shared" si="10"/>
        <v>99.34559999999999</v>
      </c>
      <c r="L75" s="6">
        <f t="shared" si="7"/>
        <v>49406.899200000022</v>
      </c>
    </row>
    <row r="76" spans="1:15" x14ac:dyDescent="0.25">
      <c r="A76" s="18">
        <v>43281</v>
      </c>
      <c r="B76" s="18">
        <v>43292</v>
      </c>
      <c r="C76" s="17" t="s">
        <v>18</v>
      </c>
      <c r="D76" s="25" t="s">
        <v>14</v>
      </c>
      <c r="E76" s="26" t="s">
        <v>67</v>
      </c>
      <c r="F76" s="16"/>
      <c r="G76" s="16"/>
      <c r="H76" s="6">
        <f t="shared" si="8"/>
        <v>0</v>
      </c>
      <c r="I76" s="24">
        <v>147.80000000000001</v>
      </c>
      <c r="J76" s="24">
        <f t="shared" si="9"/>
        <v>65.032000000000011</v>
      </c>
      <c r="K76" s="6">
        <f t="shared" si="10"/>
        <v>212.83200000000002</v>
      </c>
      <c r="L76" s="6">
        <f t="shared" si="7"/>
        <v>49194.06720000002</v>
      </c>
      <c r="O76" s="6"/>
    </row>
    <row r="77" spans="1:15" x14ac:dyDescent="0.25">
      <c r="A77" s="18"/>
      <c r="B77" s="18"/>
      <c r="C77" s="17"/>
      <c r="D77" s="25"/>
      <c r="E77" s="26"/>
      <c r="F77" s="16"/>
      <c r="G77" s="16"/>
      <c r="I77" s="24"/>
      <c r="J77" s="24"/>
    </row>
    <row r="78" spans="1:15" x14ac:dyDescent="0.25">
      <c r="A78" s="18"/>
      <c r="B78" s="18"/>
      <c r="C78" s="17"/>
      <c r="D78" s="25"/>
      <c r="E78" s="26"/>
      <c r="F78" s="16"/>
      <c r="G78" s="16"/>
      <c r="I78" s="24"/>
      <c r="J78" s="24"/>
    </row>
    <row r="79" spans="1:15" x14ac:dyDescent="0.25">
      <c r="A79" s="18"/>
      <c r="B79" s="18"/>
      <c r="C79" s="17"/>
      <c r="D79" s="25"/>
      <c r="E79" s="26"/>
      <c r="F79" s="16"/>
      <c r="G79" s="16"/>
      <c r="I79" s="24"/>
      <c r="J79" s="24"/>
    </row>
    <row r="80" spans="1:15" x14ac:dyDescent="0.25">
      <c r="A80" s="18"/>
      <c r="B80" s="18"/>
      <c r="C80" s="17"/>
      <c r="D80" s="25"/>
      <c r="E80" s="26"/>
      <c r="F80" s="16"/>
      <c r="G80" s="16"/>
      <c r="I80" s="24"/>
      <c r="J80" s="24"/>
      <c r="O80" s="6"/>
    </row>
    <row r="81" spans="1:15" x14ac:dyDescent="0.25">
      <c r="A81" s="18"/>
      <c r="B81" s="18"/>
      <c r="C81" s="17"/>
      <c r="D81" s="25"/>
      <c r="E81" s="26"/>
      <c r="F81" s="16"/>
      <c r="G81" s="16"/>
      <c r="I81" s="24"/>
      <c r="J81" s="24"/>
    </row>
    <row r="82" spans="1:15" x14ac:dyDescent="0.25">
      <c r="A82" s="18"/>
      <c r="B82" s="18"/>
      <c r="C82" s="17"/>
      <c r="D82" s="25"/>
      <c r="E82" s="26"/>
      <c r="F82" s="16"/>
      <c r="G82" s="16"/>
      <c r="I82" s="24"/>
      <c r="J82" s="24"/>
    </row>
    <row r="83" spans="1:15" x14ac:dyDescent="0.25">
      <c r="A83" s="18"/>
      <c r="B83" s="18"/>
      <c r="C83" s="17"/>
      <c r="D83" s="25"/>
      <c r="E83" s="26"/>
      <c r="F83" s="16"/>
      <c r="G83" s="16"/>
      <c r="I83" s="24"/>
      <c r="J83" s="24"/>
    </row>
    <row r="84" spans="1:15" x14ac:dyDescent="0.25">
      <c r="A84" s="18"/>
      <c r="B84" s="18"/>
      <c r="C84" s="17"/>
      <c r="D84" s="25"/>
      <c r="E84" s="26"/>
      <c r="F84" s="16"/>
      <c r="G84" s="16"/>
      <c r="I84" s="24"/>
      <c r="J84" s="24"/>
    </row>
    <row r="85" spans="1:15" x14ac:dyDescent="0.25">
      <c r="A85" s="18"/>
      <c r="B85" s="18"/>
      <c r="C85" s="17"/>
      <c r="D85" s="25"/>
      <c r="E85" s="26"/>
      <c r="F85" s="16"/>
      <c r="G85" s="16"/>
      <c r="I85" s="24"/>
      <c r="J85" s="24"/>
    </row>
    <row r="86" spans="1:15" x14ac:dyDescent="0.25">
      <c r="A86" s="18"/>
      <c r="B86" s="18"/>
      <c r="C86" s="17"/>
      <c r="D86" s="25"/>
      <c r="E86" s="26"/>
      <c r="F86" s="16"/>
      <c r="G86" s="16"/>
      <c r="I86" s="24"/>
      <c r="J86" s="24"/>
    </row>
    <row r="87" spans="1:15" x14ac:dyDescent="0.25">
      <c r="A87" s="18"/>
      <c r="B87" s="18"/>
      <c r="C87" s="17"/>
      <c r="D87" s="25"/>
      <c r="E87" s="26"/>
      <c r="F87" s="16"/>
      <c r="G87" s="16"/>
      <c r="I87" s="24"/>
      <c r="J87" s="24"/>
    </row>
    <row r="88" spans="1:15" x14ac:dyDescent="0.25">
      <c r="A88" s="18"/>
      <c r="B88" s="18"/>
      <c r="C88" s="17"/>
      <c r="D88" s="25"/>
      <c r="E88" s="26"/>
      <c r="F88" s="16"/>
      <c r="G88" s="16"/>
      <c r="I88" s="24"/>
      <c r="J88" s="24"/>
    </row>
    <row r="89" spans="1:15" x14ac:dyDescent="0.25">
      <c r="A89" s="18"/>
      <c r="B89" s="18"/>
      <c r="C89" s="17"/>
      <c r="D89" s="25"/>
      <c r="E89" s="26"/>
      <c r="F89" s="16"/>
      <c r="G89" s="16"/>
      <c r="I89" s="24"/>
      <c r="J89" s="24"/>
    </row>
    <row r="90" spans="1:15" x14ac:dyDescent="0.25">
      <c r="A90" s="18"/>
      <c r="B90" s="18"/>
      <c r="C90" s="17"/>
      <c r="D90" s="25"/>
      <c r="E90" s="26"/>
      <c r="F90" s="16"/>
      <c r="G90" s="16"/>
      <c r="I90" s="24"/>
      <c r="J90" s="24"/>
    </row>
    <row r="91" spans="1:15" x14ac:dyDescent="0.25">
      <c r="A91" s="18"/>
      <c r="B91" s="18"/>
      <c r="C91" s="17"/>
      <c r="D91" s="25"/>
      <c r="E91" s="26"/>
      <c r="F91" s="16"/>
      <c r="G91" s="16"/>
      <c r="I91" s="24"/>
      <c r="J91" s="24"/>
    </row>
    <row r="92" spans="1:15" x14ac:dyDescent="0.25">
      <c r="A92" s="18"/>
      <c r="B92" s="18"/>
      <c r="C92" s="17"/>
      <c r="D92" s="25"/>
      <c r="E92" s="26"/>
      <c r="F92" s="16"/>
      <c r="G92" s="16"/>
      <c r="I92" s="24"/>
      <c r="J92" s="24"/>
    </row>
    <row r="93" spans="1:15" x14ac:dyDescent="0.25">
      <c r="A93" s="18"/>
      <c r="B93" s="18"/>
      <c r="C93" s="17"/>
      <c r="D93" s="25"/>
      <c r="E93" s="26"/>
      <c r="F93" s="16"/>
      <c r="G93" s="16"/>
      <c r="I93" s="24"/>
      <c r="J93" s="24"/>
    </row>
    <row r="94" spans="1:15" x14ac:dyDescent="0.25">
      <c r="A94" s="18"/>
      <c r="B94" s="18"/>
      <c r="C94" s="17"/>
      <c r="D94" s="25"/>
      <c r="E94" s="26"/>
      <c r="F94" s="16"/>
      <c r="G94" s="16"/>
      <c r="I94" s="24"/>
      <c r="J94" s="24"/>
      <c r="O94" s="6"/>
    </row>
    <row r="95" spans="1:15" x14ac:dyDescent="0.25">
      <c r="A95" s="18"/>
      <c r="B95" s="18"/>
      <c r="C95" s="17"/>
      <c r="D95" s="25"/>
      <c r="E95" s="26"/>
      <c r="F95" s="16"/>
      <c r="G95" s="16"/>
      <c r="I95" s="24"/>
      <c r="J95" s="24"/>
    </row>
    <row r="96" spans="1:15" x14ac:dyDescent="0.25">
      <c r="A96" s="18"/>
      <c r="B96" s="18"/>
      <c r="C96" s="17"/>
      <c r="D96" s="25"/>
      <c r="E96" s="26"/>
      <c r="F96" s="16"/>
      <c r="G96" s="16"/>
      <c r="I96" s="24"/>
      <c r="J96" s="24"/>
    </row>
    <row r="97" spans="1:16" x14ac:dyDescent="0.25">
      <c r="A97" s="18"/>
      <c r="B97" s="18"/>
      <c r="C97" s="17"/>
      <c r="D97" s="25"/>
      <c r="E97" s="26"/>
      <c r="F97" s="16"/>
      <c r="G97" s="16"/>
      <c r="I97" s="24"/>
      <c r="J97" s="24"/>
    </row>
    <row r="98" spans="1:16" x14ac:dyDescent="0.25">
      <c r="A98" s="18"/>
      <c r="B98" s="18"/>
      <c r="C98" s="17"/>
      <c r="D98" s="25"/>
      <c r="E98" s="26"/>
      <c r="F98" s="16"/>
      <c r="G98" s="16"/>
      <c r="I98" s="24"/>
      <c r="J98" s="24"/>
    </row>
    <row r="99" spans="1:16" x14ac:dyDescent="0.25">
      <c r="A99" s="18"/>
      <c r="B99" s="18"/>
      <c r="C99" s="17"/>
      <c r="D99" s="25"/>
      <c r="E99" s="26"/>
      <c r="F99" s="16"/>
      <c r="G99" s="16"/>
      <c r="I99" s="24"/>
      <c r="J99" s="24"/>
    </row>
    <row r="100" spans="1:16" x14ac:dyDescent="0.25">
      <c r="A100" s="18"/>
      <c r="B100" s="18"/>
      <c r="C100" s="17"/>
      <c r="D100" s="25"/>
      <c r="E100" s="26"/>
      <c r="F100" s="16"/>
      <c r="G100" s="16"/>
      <c r="I100" s="24"/>
      <c r="J100" s="24"/>
    </row>
    <row r="101" spans="1:16" x14ac:dyDescent="0.25">
      <c r="A101" s="18"/>
      <c r="B101" s="18"/>
      <c r="C101" s="17"/>
      <c r="D101" s="25"/>
      <c r="E101" s="26"/>
      <c r="F101" s="16"/>
      <c r="G101" s="16"/>
      <c r="I101" s="24"/>
      <c r="J101" s="24"/>
    </row>
    <row r="102" spans="1:16" x14ac:dyDescent="0.25">
      <c r="A102" s="18"/>
      <c r="B102" s="18"/>
      <c r="C102" s="17"/>
      <c r="D102" s="25"/>
      <c r="E102" s="26"/>
      <c r="F102" s="16"/>
      <c r="G102" s="16"/>
      <c r="I102" s="24"/>
      <c r="J102" s="24"/>
    </row>
    <row r="103" spans="1:16" x14ac:dyDescent="0.25">
      <c r="A103" s="18"/>
      <c r="B103" s="18"/>
      <c r="C103" s="17"/>
      <c r="D103" s="25"/>
      <c r="E103" s="26"/>
      <c r="F103" s="16"/>
      <c r="G103" s="16"/>
      <c r="I103" s="24"/>
      <c r="J103" s="24"/>
    </row>
    <row r="104" spans="1:16" x14ac:dyDescent="0.25">
      <c r="A104" s="18"/>
      <c r="B104" s="18"/>
      <c r="C104" s="17"/>
      <c r="D104" s="25"/>
      <c r="E104" s="26"/>
      <c r="F104" s="16"/>
      <c r="G104" s="16"/>
      <c r="I104" s="24"/>
      <c r="J104" s="24"/>
    </row>
    <row r="105" spans="1:16" x14ac:dyDescent="0.25">
      <c r="A105" s="18"/>
      <c r="B105" s="18"/>
      <c r="C105" s="17"/>
      <c r="D105" s="25"/>
      <c r="E105" s="26"/>
      <c r="F105" s="16"/>
      <c r="G105" s="16"/>
      <c r="I105" s="24"/>
      <c r="J105" s="24"/>
      <c r="P105" s="6"/>
    </row>
    <row r="106" spans="1:16" x14ac:dyDescent="0.25">
      <c r="A106" s="18"/>
      <c r="B106" s="18"/>
      <c r="C106" s="17"/>
      <c r="D106" s="25"/>
      <c r="E106" s="26"/>
      <c r="F106" s="16"/>
      <c r="G106" s="16"/>
      <c r="I106" s="24"/>
      <c r="J106" s="24"/>
    </row>
    <row r="107" spans="1:16" x14ac:dyDescent="0.25">
      <c r="A107" s="18"/>
      <c r="B107" s="18"/>
      <c r="C107" s="17"/>
      <c r="D107" s="25"/>
      <c r="E107" s="26"/>
      <c r="F107" s="16"/>
      <c r="G107" s="16"/>
      <c r="I107" s="24"/>
      <c r="J107" s="24"/>
    </row>
    <row r="108" spans="1:16" x14ac:dyDescent="0.25">
      <c r="A108" s="18"/>
      <c r="B108" s="18"/>
      <c r="C108" s="17"/>
      <c r="D108" s="25"/>
      <c r="E108" s="26"/>
      <c r="F108" s="16"/>
      <c r="G108" s="16"/>
      <c r="I108" s="24"/>
      <c r="J108" s="24"/>
    </row>
    <row r="109" spans="1:16" x14ac:dyDescent="0.25">
      <c r="A109" s="18"/>
      <c r="B109" s="18"/>
      <c r="C109" s="17"/>
      <c r="D109" s="25"/>
      <c r="E109" s="26"/>
      <c r="F109" s="16"/>
      <c r="G109" s="16"/>
      <c r="I109" s="24"/>
      <c r="J109" s="24"/>
    </row>
    <row r="110" spans="1:16" x14ac:dyDescent="0.25">
      <c r="A110" s="18"/>
      <c r="B110" s="18"/>
      <c r="C110" s="17"/>
      <c r="D110" s="25"/>
      <c r="E110" s="26"/>
      <c r="F110" s="16"/>
      <c r="G110" s="16"/>
      <c r="I110" s="24"/>
      <c r="J110" s="24"/>
    </row>
    <row r="111" spans="1:16" x14ac:dyDescent="0.25">
      <c r="A111" s="18"/>
      <c r="B111" s="18"/>
      <c r="C111" s="17"/>
      <c r="D111" s="25"/>
      <c r="E111" s="26"/>
      <c r="F111" s="16"/>
      <c r="G111" s="16"/>
      <c r="I111" s="24"/>
      <c r="J111" s="24"/>
    </row>
    <row r="112" spans="1:16" x14ac:dyDescent="0.25">
      <c r="A112" s="18"/>
      <c r="B112" s="18"/>
      <c r="C112" s="17"/>
      <c r="D112" s="25"/>
      <c r="E112" s="26"/>
      <c r="F112" s="16"/>
      <c r="G112" s="16"/>
      <c r="I112" s="24"/>
      <c r="J112" s="24"/>
    </row>
    <row r="113" spans="1:16" x14ac:dyDescent="0.25">
      <c r="A113" s="18"/>
      <c r="B113" s="18"/>
      <c r="C113" s="17"/>
      <c r="D113" s="25"/>
      <c r="E113" s="26"/>
      <c r="F113" s="16"/>
      <c r="G113" s="16"/>
      <c r="I113" s="24"/>
      <c r="J113" s="24"/>
    </row>
    <row r="114" spans="1:16" x14ac:dyDescent="0.25">
      <c r="A114" s="18"/>
      <c r="B114" s="18"/>
      <c r="C114" s="17"/>
      <c r="D114" s="25"/>
      <c r="E114" s="26"/>
      <c r="F114" s="16"/>
      <c r="G114" s="16"/>
      <c r="I114" s="24"/>
      <c r="J114" s="24"/>
    </row>
    <row r="115" spans="1:16" x14ac:dyDescent="0.25">
      <c r="A115" s="18"/>
      <c r="B115" s="18"/>
      <c r="C115" s="17"/>
      <c r="D115" s="25"/>
      <c r="E115" s="26"/>
      <c r="F115" s="16"/>
      <c r="G115" s="16"/>
      <c r="I115" s="24"/>
      <c r="J115" s="24"/>
    </row>
    <row r="116" spans="1:16" x14ac:dyDescent="0.25">
      <c r="A116" s="18"/>
      <c r="B116" s="18"/>
      <c r="C116" s="17"/>
      <c r="D116" s="25"/>
      <c r="E116" s="26"/>
      <c r="F116" s="16"/>
      <c r="G116" s="16"/>
      <c r="I116" s="24"/>
      <c r="J116" s="24"/>
      <c r="O116" s="6"/>
    </row>
    <row r="117" spans="1:16" x14ac:dyDescent="0.25">
      <c r="A117" s="18"/>
      <c r="B117" s="18"/>
      <c r="C117" s="17"/>
      <c r="D117" s="25"/>
      <c r="E117" s="26"/>
      <c r="F117" s="16"/>
      <c r="G117" s="16"/>
      <c r="I117" s="24"/>
      <c r="J117" s="24"/>
    </row>
    <row r="118" spans="1:16" x14ac:dyDescent="0.25">
      <c r="A118" s="18"/>
      <c r="B118" s="18"/>
      <c r="C118" s="17"/>
      <c r="D118" s="25"/>
      <c r="E118" s="26"/>
      <c r="F118" s="16"/>
      <c r="G118" s="16"/>
      <c r="I118" s="24"/>
      <c r="J118" s="24"/>
    </row>
    <row r="119" spans="1:16" x14ac:dyDescent="0.25">
      <c r="A119" s="18"/>
      <c r="B119" s="18"/>
      <c r="C119" s="17"/>
      <c r="D119" s="25"/>
      <c r="E119" s="26"/>
      <c r="F119" s="16"/>
      <c r="G119" s="16"/>
      <c r="I119" s="24"/>
      <c r="J119" s="24"/>
    </row>
    <row r="120" spans="1:16" x14ac:dyDescent="0.25">
      <c r="A120" s="18"/>
      <c r="B120" s="18"/>
      <c r="C120" s="17"/>
      <c r="D120" s="25"/>
      <c r="E120" s="26"/>
      <c r="F120" s="16"/>
      <c r="G120" s="16"/>
      <c r="I120" s="24"/>
      <c r="J120" s="24"/>
      <c r="N120" s="17"/>
      <c r="O120" s="14"/>
      <c r="P120" s="17"/>
    </row>
    <row r="121" spans="1:16" x14ac:dyDescent="0.25">
      <c r="A121" s="18"/>
      <c r="B121" s="18"/>
      <c r="C121" s="17"/>
      <c r="D121" s="25"/>
      <c r="E121" s="26"/>
      <c r="F121" s="16"/>
      <c r="G121" s="16"/>
      <c r="I121" s="24"/>
      <c r="J121" s="24"/>
      <c r="N121" s="17"/>
      <c r="O121" s="14"/>
      <c r="P121" s="17"/>
    </row>
    <row r="122" spans="1:16" x14ac:dyDescent="0.25">
      <c r="A122" s="18"/>
      <c r="B122" s="18"/>
      <c r="C122" s="17"/>
      <c r="D122" s="25"/>
      <c r="E122" s="26"/>
      <c r="F122" s="16"/>
      <c r="G122" s="16"/>
      <c r="I122" s="24"/>
      <c r="J122" s="24"/>
      <c r="N122" s="17"/>
      <c r="O122" s="14"/>
      <c r="P122" s="17"/>
    </row>
    <row r="123" spans="1:16" x14ac:dyDescent="0.25">
      <c r="A123" s="18"/>
      <c r="B123" s="18"/>
      <c r="C123" s="17"/>
      <c r="D123" s="25"/>
      <c r="E123" s="26"/>
      <c r="F123" s="16"/>
      <c r="G123" s="16"/>
      <c r="I123" s="24"/>
      <c r="J123" s="24"/>
      <c r="N123" s="17"/>
      <c r="O123" s="14"/>
      <c r="P123" s="16"/>
    </row>
    <row r="124" spans="1:16" x14ac:dyDescent="0.25">
      <c r="A124" s="18"/>
      <c r="B124" s="18"/>
      <c r="C124" s="17"/>
      <c r="D124" s="25"/>
      <c r="E124" s="26"/>
      <c r="F124" s="16"/>
      <c r="G124" s="16"/>
      <c r="I124" s="24"/>
      <c r="J124" s="24"/>
      <c r="O124" s="6"/>
    </row>
    <row r="125" spans="1:16" x14ac:dyDescent="0.25">
      <c r="A125" s="18"/>
      <c r="B125" s="18"/>
      <c r="C125" s="17"/>
      <c r="D125" s="25"/>
      <c r="E125" s="26"/>
      <c r="F125" s="16"/>
      <c r="G125" s="16"/>
      <c r="I125" s="24"/>
      <c r="J125" s="24"/>
    </row>
    <row r="126" spans="1:16" x14ac:dyDescent="0.25">
      <c r="A126" s="11"/>
      <c r="B126" s="11"/>
      <c r="E126" s="13"/>
      <c r="I126" s="24"/>
      <c r="J126" s="24"/>
    </row>
    <row r="127" spans="1:16" x14ac:dyDescent="0.25">
      <c r="A127" s="11"/>
      <c r="B127" s="11"/>
      <c r="E127" s="13"/>
      <c r="I127" s="24"/>
      <c r="J127" s="24"/>
    </row>
    <row r="128" spans="1:16" x14ac:dyDescent="0.25">
      <c r="A128" s="11"/>
      <c r="B128" s="11"/>
      <c r="E128" s="13"/>
      <c r="I128" s="24"/>
      <c r="J128" s="24"/>
    </row>
    <row r="129" spans="1:10" x14ac:dyDescent="0.25">
      <c r="A129" s="11"/>
      <c r="B129" s="11"/>
      <c r="E129" s="13"/>
      <c r="I129" s="24"/>
      <c r="J129" s="24"/>
    </row>
    <row r="130" spans="1:10" x14ac:dyDescent="0.25">
      <c r="A130" s="11"/>
      <c r="B130" s="11"/>
      <c r="E130" s="13"/>
      <c r="I130" s="24"/>
      <c r="J130" s="24"/>
    </row>
    <row r="131" spans="1:10" x14ac:dyDescent="0.25">
      <c r="A131" s="11"/>
      <c r="B131" s="11"/>
      <c r="E131" s="13"/>
      <c r="I131" s="24"/>
      <c r="J131" s="24"/>
    </row>
    <row r="132" spans="1:10" x14ac:dyDescent="0.25">
      <c r="A132" s="11"/>
      <c r="B132" s="11"/>
      <c r="E132" s="13"/>
      <c r="I132" s="24"/>
      <c r="J132" s="24"/>
    </row>
    <row r="133" spans="1:10" x14ac:dyDescent="0.25">
      <c r="A133" s="11"/>
      <c r="B133" s="11"/>
      <c r="E133" s="13"/>
      <c r="I133" s="24"/>
      <c r="J133" s="24"/>
    </row>
    <row r="134" spans="1:10" x14ac:dyDescent="0.25">
      <c r="A134" s="11"/>
      <c r="B134" s="11"/>
      <c r="E134" s="13"/>
      <c r="I134" s="24"/>
      <c r="J134" s="24"/>
    </row>
    <row r="135" spans="1:10" x14ac:dyDescent="0.25">
      <c r="A135" s="11"/>
      <c r="B135" s="11"/>
      <c r="I135" s="24"/>
    </row>
    <row r="136" spans="1:10" x14ac:dyDescent="0.25">
      <c r="A136" s="11"/>
      <c r="B136" s="11"/>
      <c r="E136" s="13"/>
      <c r="I136" s="24"/>
    </row>
    <row r="137" spans="1:10" x14ac:dyDescent="0.25">
      <c r="A137" s="11"/>
      <c r="B137" s="11"/>
      <c r="E137" s="13"/>
      <c r="I137" s="24"/>
    </row>
    <row r="138" spans="1:10" x14ac:dyDescent="0.25">
      <c r="A138" s="11"/>
      <c r="B138" s="11"/>
      <c r="E138" s="13"/>
      <c r="I138" s="24"/>
    </row>
    <row r="139" spans="1:10" x14ac:dyDescent="0.25">
      <c r="A139" s="11"/>
      <c r="B139" s="11"/>
      <c r="E139" s="13"/>
      <c r="I139" s="24"/>
    </row>
    <row r="140" spans="1:10" x14ac:dyDescent="0.25">
      <c r="A140" s="11"/>
      <c r="B140" s="11"/>
      <c r="E140" s="13"/>
      <c r="I140" s="24"/>
    </row>
    <row r="141" spans="1:10" x14ac:dyDescent="0.25">
      <c r="A141" s="11"/>
      <c r="B141" s="11"/>
      <c r="E141" s="13"/>
      <c r="I141" s="24"/>
    </row>
    <row r="142" spans="1:10" x14ac:dyDescent="0.25">
      <c r="A142" s="11"/>
      <c r="B142" s="11"/>
      <c r="E142" s="13"/>
      <c r="I142" s="24"/>
    </row>
    <row r="143" spans="1:10" x14ac:dyDescent="0.25">
      <c r="A143" s="11"/>
      <c r="B143" s="11"/>
      <c r="E143" s="13"/>
      <c r="I143" s="24"/>
    </row>
    <row r="144" spans="1:10" x14ac:dyDescent="0.25">
      <c r="A144" s="11"/>
      <c r="B144" s="11"/>
      <c r="E144" s="13"/>
      <c r="I144" s="24"/>
    </row>
    <row r="145" spans="1:5" x14ac:dyDescent="0.25">
      <c r="A145" s="11"/>
      <c r="B145" s="11"/>
      <c r="E145" s="13"/>
    </row>
    <row r="146" spans="1:5" x14ac:dyDescent="0.25">
      <c r="A146" s="11"/>
      <c r="B146" s="11"/>
      <c r="E146" s="13"/>
    </row>
    <row r="147" spans="1:5" x14ac:dyDescent="0.25">
      <c r="A147" s="11"/>
      <c r="B147" s="11"/>
      <c r="E147" s="13"/>
    </row>
    <row r="148" spans="1:5" x14ac:dyDescent="0.25">
      <c r="A148" s="11"/>
      <c r="B148" s="11"/>
      <c r="E148" s="13"/>
    </row>
    <row r="149" spans="1:5" x14ac:dyDescent="0.25">
      <c r="A149" s="11"/>
      <c r="B149" s="11"/>
      <c r="E149" s="13"/>
    </row>
    <row r="150" spans="1:5" x14ac:dyDescent="0.25">
      <c r="A150" s="11"/>
      <c r="B150" s="11"/>
      <c r="E150" s="13"/>
    </row>
    <row r="151" spans="1:5" x14ac:dyDescent="0.25">
      <c r="A151" s="11"/>
      <c r="B151" s="11"/>
      <c r="E151" s="13"/>
    </row>
    <row r="152" spans="1:5" x14ac:dyDescent="0.25">
      <c r="A152" s="11"/>
      <c r="B152" s="11"/>
      <c r="E152" s="13"/>
    </row>
    <row r="153" spans="1:5" x14ac:dyDescent="0.25">
      <c r="A153" s="11"/>
      <c r="B153" s="11"/>
      <c r="E153" s="13"/>
    </row>
    <row r="154" spans="1:5" x14ac:dyDescent="0.25">
      <c r="A154" s="11"/>
      <c r="B154" s="11"/>
      <c r="E154" s="13"/>
    </row>
    <row r="155" spans="1:5" x14ac:dyDescent="0.25">
      <c r="A155" s="11"/>
      <c r="B155" s="11"/>
      <c r="E155" s="13"/>
    </row>
    <row r="156" spans="1:5" x14ac:dyDescent="0.25">
      <c r="A156" s="11"/>
      <c r="B156" s="11"/>
      <c r="E156" s="13"/>
    </row>
    <row r="157" spans="1:5" x14ac:dyDescent="0.25">
      <c r="A157" s="11"/>
      <c r="B157" s="11"/>
      <c r="E157" s="13"/>
    </row>
    <row r="158" spans="1:5" x14ac:dyDescent="0.25">
      <c r="A158" s="11"/>
      <c r="B158" s="11"/>
      <c r="E158" s="13"/>
    </row>
    <row r="159" spans="1:5" x14ac:dyDescent="0.25">
      <c r="A159" s="11"/>
      <c r="B159" s="11"/>
      <c r="E159" s="13"/>
    </row>
    <row r="160" spans="1:5" x14ac:dyDescent="0.25">
      <c r="A160" s="11"/>
      <c r="B160" s="11"/>
      <c r="E160" s="13"/>
    </row>
    <row r="161" spans="1:5" x14ac:dyDescent="0.25">
      <c r="A161" s="11"/>
      <c r="B161" s="11"/>
      <c r="E161" s="13"/>
    </row>
    <row r="162" spans="1:5" x14ac:dyDescent="0.25">
      <c r="A162" s="11"/>
      <c r="B162" s="11"/>
      <c r="E162" s="13"/>
    </row>
    <row r="163" spans="1:5" x14ac:dyDescent="0.25">
      <c r="A163" s="11"/>
      <c r="B163" s="11"/>
      <c r="E163" s="13"/>
    </row>
    <row r="164" spans="1:5" x14ac:dyDescent="0.25">
      <c r="A164" s="11"/>
      <c r="B164" s="11"/>
      <c r="E164" s="13"/>
    </row>
    <row r="165" spans="1:5" x14ac:dyDescent="0.25">
      <c r="A165" s="11"/>
      <c r="B165" s="11"/>
      <c r="E165" s="13"/>
    </row>
    <row r="166" spans="1:5" x14ac:dyDescent="0.25">
      <c r="A166" s="11"/>
      <c r="B166" s="11"/>
      <c r="E166" s="13"/>
    </row>
    <row r="167" spans="1:5" x14ac:dyDescent="0.25">
      <c r="A167" s="11"/>
      <c r="B167" s="11"/>
      <c r="E167" s="13"/>
    </row>
    <row r="168" spans="1:5" x14ac:dyDescent="0.25">
      <c r="A168" s="11"/>
      <c r="B168" s="11"/>
      <c r="E168" s="13"/>
    </row>
    <row r="169" spans="1:5" x14ac:dyDescent="0.25">
      <c r="A169" s="11"/>
      <c r="B169" s="11"/>
      <c r="E169" s="13"/>
    </row>
    <row r="170" spans="1:5" x14ac:dyDescent="0.25">
      <c r="A170" s="11"/>
      <c r="B170" s="11"/>
      <c r="E170" s="13"/>
    </row>
    <row r="171" spans="1:5" x14ac:dyDescent="0.25">
      <c r="A171" s="11"/>
      <c r="B171" s="11"/>
      <c r="E171" s="13"/>
    </row>
    <row r="172" spans="1:5" x14ac:dyDescent="0.25">
      <c r="A172" s="11"/>
      <c r="B172" s="11"/>
      <c r="E172" s="13"/>
    </row>
    <row r="173" spans="1:5" x14ac:dyDescent="0.25">
      <c r="A173" s="11"/>
      <c r="B173" s="11"/>
      <c r="E173" s="13"/>
    </row>
    <row r="174" spans="1:5" x14ac:dyDescent="0.25">
      <c r="A174" s="11"/>
      <c r="B174" s="11"/>
      <c r="E174" s="13"/>
    </row>
    <row r="175" spans="1:5" x14ac:dyDescent="0.25">
      <c r="A175" s="11"/>
      <c r="B175" s="11"/>
      <c r="E175" s="13"/>
    </row>
    <row r="176" spans="1:5" x14ac:dyDescent="0.25">
      <c r="A176" s="11"/>
      <c r="B176" s="11"/>
      <c r="E176" s="13"/>
    </row>
    <row r="177" spans="1:5" x14ac:dyDescent="0.25">
      <c r="A177" s="11"/>
      <c r="B177" s="11"/>
      <c r="E177" s="13"/>
    </row>
    <row r="178" spans="1:5" x14ac:dyDescent="0.25">
      <c r="A178" s="11"/>
      <c r="B178" s="11"/>
      <c r="E178" s="13"/>
    </row>
    <row r="179" spans="1:5" x14ac:dyDescent="0.25">
      <c r="A179" s="11"/>
      <c r="B179" s="11"/>
      <c r="E179" s="13"/>
    </row>
    <row r="180" spans="1:5" x14ac:dyDescent="0.25">
      <c r="A180" s="11"/>
      <c r="B180" s="11"/>
      <c r="E180" s="13"/>
    </row>
    <row r="181" spans="1:5" x14ac:dyDescent="0.25">
      <c r="A181" s="11"/>
      <c r="B181" s="11"/>
      <c r="E181" s="13"/>
    </row>
    <row r="182" spans="1:5" x14ac:dyDescent="0.25">
      <c r="A182" s="11"/>
      <c r="B182" s="11"/>
      <c r="E182" s="13"/>
    </row>
    <row r="183" spans="1:5" x14ac:dyDescent="0.25">
      <c r="A183" s="11"/>
      <c r="B183" s="11"/>
      <c r="E183" s="13"/>
    </row>
    <row r="184" spans="1:5" x14ac:dyDescent="0.25">
      <c r="A184" s="11"/>
      <c r="B184" s="11"/>
      <c r="E184" s="13"/>
    </row>
    <row r="185" spans="1:5" x14ac:dyDescent="0.25">
      <c r="A185" s="11"/>
      <c r="B185" s="11"/>
      <c r="E185" s="13"/>
    </row>
    <row r="186" spans="1:5" x14ac:dyDescent="0.25">
      <c r="A186" s="11"/>
      <c r="B186" s="11"/>
      <c r="E186" s="13"/>
    </row>
    <row r="187" spans="1:5" x14ac:dyDescent="0.25">
      <c r="A187" s="11"/>
      <c r="B187" s="11"/>
      <c r="E187" s="13"/>
    </row>
    <row r="188" spans="1:5" x14ac:dyDescent="0.25">
      <c r="A188" s="11"/>
      <c r="B188" s="11"/>
      <c r="E188" s="13"/>
    </row>
    <row r="189" spans="1:5" x14ac:dyDescent="0.25">
      <c r="A189" s="11"/>
      <c r="B189" s="11"/>
      <c r="E189" s="13"/>
    </row>
    <row r="190" spans="1:5" x14ac:dyDescent="0.25">
      <c r="A190" s="11"/>
      <c r="B190" s="11"/>
      <c r="E190" s="13"/>
    </row>
    <row r="191" spans="1:5" x14ac:dyDescent="0.25">
      <c r="A191" s="11"/>
      <c r="B191" s="11"/>
      <c r="E191" s="13"/>
    </row>
    <row r="192" spans="1:5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12" x14ac:dyDescent="0.25">
      <c r="A241" s="11"/>
      <c r="B241" s="11"/>
      <c r="E241" s="13"/>
    </row>
    <row r="242" spans="1:12" x14ac:dyDescent="0.25">
      <c r="A242" s="11"/>
      <c r="B242" s="11"/>
      <c r="E242" s="13"/>
    </row>
    <row r="243" spans="1:12" x14ac:dyDescent="0.25">
      <c r="A243" s="11"/>
      <c r="B243" s="11"/>
      <c r="E243" s="13"/>
    </row>
    <row r="244" spans="1:12" x14ac:dyDescent="0.25">
      <c r="A244" s="11"/>
      <c r="B244" s="11"/>
      <c r="E244" s="13"/>
    </row>
    <row r="245" spans="1:12" x14ac:dyDescent="0.25">
      <c r="A245" s="11"/>
      <c r="B245" s="11"/>
      <c r="E245" s="13"/>
    </row>
    <row r="246" spans="1:12" x14ac:dyDescent="0.25">
      <c r="A246" s="11"/>
      <c r="B246" s="11"/>
      <c r="E246" s="13"/>
    </row>
    <row r="247" spans="1:12" x14ac:dyDescent="0.25">
      <c r="A247" s="11"/>
      <c r="B247" s="11"/>
      <c r="E247" s="13"/>
    </row>
    <row r="248" spans="1:12" x14ac:dyDescent="0.25">
      <c r="A248" s="11"/>
      <c r="B248" s="11"/>
      <c r="E248" s="13"/>
    </row>
    <row r="249" spans="1:12" x14ac:dyDescent="0.25">
      <c r="A249" s="11"/>
      <c r="B249" s="11"/>
      <c r="E249" s="13"/>
    </row>
    <row r="250" spans="1:12" x14ac:dyDescent="0.25">
      <c r="A250" s="11"/>
      <c r="B250" s="11"/>
      <c r="E250" s="13"/>
    </row>
    <row r="251" spans="1:12" x14ac:dyDescent="0.25">
      <c r="A251" s="11"/>
      <c r="B251" s="11"/>
      <c r="E251" s="13"/>
    </row>
    <row r="252" spans="1:12" x14ac:dyDescent="0.25">
      <c r="A252" s="11"/>
      <c r="B252" s="11"/>
      <c r="E252" s="13"/>
    </row>
    <row r="253" spans="1:12" x14ac:dyDescent="0.25">
      <c r="A253" s="11"/>
      <c r="B253" s="11"/>
      <c r="E253" s="13"/>
    </row>
    <row r="254" spans="1:12" x14ac:dyDescent="0.25">
      <c r="A254" s="11"/>
      <c r="B254" s="11"/>
      <c r="E254" s="13"/>
    </row>
    <row r="255" spans="1:12" s="21" customFormat="1" x14ac:dyDescent="0.25">
      <c r="A255" s="20"/>
      <c r="B255" s="20"/>
      <c r="D255" s="22"/>
      <c r="E255" s="23"/>
      <c r="F255" s="19"/>
      <c r="G255" s="19"/>
      <c r="H255" s="6"/>
      <c r="I255" s="19"/>
      <c r="J255" s="6"/>
      <c r="K255" s="6"/>
      <c r="L255" s="6"/>
    </row>
    <row r="256" spans="1:12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Running-4W7133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Koon, Leann</cp:lastModifiedBy>
  <dcterms:created xsi:type="dcterms:W3CDTF">2013-07-11T15:05:38Z</dcterms:created>
  <dcterms:modified xsi:type="dcterms:W3CDTF">2018-07-16T17:50:39Z</dcterms:modified>
</cp:coreProperties>
</file>