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6572WSRTC-Travel-TaskOrder10\QuarterlyReports\BudgetBalanceSheet\ForPosting\"/>
    </mc:Choice>
  </mc:AlternateContent>
  <bookViews>
    <workbookView xWindow="0" yWindow="0" windowWidth="28800" windowHeight="11835" xr2:uid="{00000000-000D-0000-FFFF-FFFF01000000}"/>
  </bookViews>
  <sheets>
    <sheet name="Running-4W6572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9" i="1" l="1"/>
  <c r="F65" i="1"/>
  <c r="K79" i="1" l="1"/>
  <c r="J58" i="1"/>
  <c r="K58" i="1" s="1"/>
  <c r="J59" i="1"/>
  <c r="K59" i="1" s="1"/>
  <c r="J60" i="1"/>
  <c r="K60" i="1" s="1"/>
  <c r="J61" i="1"/>
  <c r="K61" i="1" s="1"/>
  <c r="J62" i="1"/>
  <c r="J63" i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K71" i="1" l="1"/>
  <c r="K62" i="1"/>
  <c r="J55" i="1"/>
  <c r="K55" i="1" s="1"/>
  <c r="J56" i="1"/>
  <c r="K56" i="1" s="1"/>
  <c r="J57" i="1"/>
  <c r="H55" i="1"/>
  <c r="H56" i="1"/>
  <c r="H57" i="1"/>
  <c r="H53" i="1"/>
  <c r="J53" i="1"/>
  <c r="H54" i="1"/>
  <c r="J54" i="1"/>
  <c r="H49" i="1"/>
  <c r="J49" i="1"/>
  <c r="H50" i="1"/>
  <c r="J50" i="1"/>
  <c r="H51" i="1"/>
  <c r="J51" i="1"/>
  <c r="H52" i="1"/>
  <c r="J52" i="1"/>
  <c r="J45" i="1"/>
  <c r="F45" i="1"/>
  <c r="F35" i="1"/>
  <c r="F32" i="1"/>
  <c r="K54" i="1" l="1"/>
  <c r="K53" i="1"/>
  <c r="K52" i="1"/>
  <c r="K51" i="1"/>
  <c r="K50" i="1"/>
  <c r="K4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K38" i="1" s="1"/>
  <c r="H39" i="1"/>
  <c r="H40" i="1"/>
  <c r="H41" i="1"/>
  <c r="H42" i="1"/>
  <c r="H43" i="1"/>
  <c r="H44" i="1"/>
  <c r="H45" i="1"/>
  <c r="H46" i="1"/>
  <c r="H47" i="1"/>
  <c r="H48" i="1"/>
  <c r="K46" i="1" l="1"/>
  <c r="K42" i="1"/>
  <c r="K41" i="1"/>
  <c r="K37" i="1"/>
  <c r="K34" i="1"/>
  <c r="K33" i="1"/>
  <c r="K30" i="1"/>
  <c r="K29" i="1"/>
  <c r="K26" i="1"/>
  <c r="K25" i="1"/>
  <c r="K22" i="1"/>
  <c r="K21" i="1"/>
  <c r="K18" i="1"/>
  <c r="K44" i="1"/>
  <c r="K36" i="1"/>
  <c r="K32" i="1"/>
  <c r="K24" i="1"/>
  <c r="K43" i="1"/>
  <c r="K39" i="1"/>
  <c r="K35" i="1"/>
  <c r="K31" i="1"/>
  <c r="K27" i="1"/>
  <c r="K23" i="1"/>
  <c r="K19" i="1"/>
  <c r="K48" i="1"/>
  <c r="K40" i="1"/>
  <c r="K28" i="1"/>
  <c r="K20" i="1"/>
  <c r="K47" i="1"/>
  <c r="K15" i="1"/>
  <c r="K14" i="1"/>
  <c r="K10" i="1"/>
  <c r="K17" i="1"/>
  <c r="K13" i="1"/>
  <c r="K16" i="1"/>
  <c r="K12" i="1"/>
  <c r="K11" i="1"/>
  <c r="H9" i="1"/>
  <c r="J9" i="1"/>
  <c r="K9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</calcChain>
</file>

<file path=xl/sharedStrings.xml><?xml version="1.0" encoding="utf-8"?>
<sst xmlns="http://schemas.openxmlformats.org/spreadsheetml/2006/main" count="233" uniqueCount="87">
  <si>
    <t>Balance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</si>
  <si>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</si>
  <si>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</si>
  <si>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</si>
  <si>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</si>
  <si>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</si>
  <si>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</si>
  <si>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</si>
  <si>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</si>
  <si>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</si>
  <si>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</si>
  <si>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</si>
  <si>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IDC/F&amp;A rate</t>
  </si>
  <si>
    <t>Benefits paid on previous month's effort.  Ex. Benefits paid in January are for December's effort and should correspond with Dec timesheet entries.</t>
  </si>
  <si>
    <t>Y</t>
  </si>
  <si>
    <t>Checks</t>
  </si>
  <si>
    <t>Off Campus Printing</t>
  </si>
  <si>
    <t xml:space="preserve">Actual vs. Estimate-- all IDC/F&amp;A would be estimates except for the actual entry from CatBooks.  </t>
  </si>
  <si>
    <t>Project Start Date:  3/01/2017</t>
  </si>
  <si>
    <t>Project End Date:  2/28/2018</t>
  </si>
  <si>
    <t>WSF 2017 - folding, registration cover letter</t>
  </si>
  <si>
    <t>WSF 2017 - printing, registration brochures and inserts</t>
  </si>
  <si>
    <t>Benefits</t>
  </si>
  <si>
    <t>IDC</t>
  </si>
  <si>
    <t>N</t>
  </si>
  <si>
    <t>F&amp;A March 2017</t>
  </si>
  <si>
    <t>F&amp;A April 2017</t>
  </si>
  <si>
    <t>Payroll</t>
  </si>
  <si>
    <t>April 2017 payroll paid May 2017</t>
  </si>
  <si>
    <t>Campus Services</t>
  </si>
  <si>
    <t>WSF 2017 - printing, cover letter for registration brochure</t>
  </si>
  <si>
    <t>Postage/Mailing</t>
  </si>
  <si>
    <t>WSF 2017 - mailing, registration brochure</t>
  </si>
  <si>
    <t>Participant Support</t>
  </si>
  <si>
    <t>F&amp;A May 2017</t>
  </si>
  <si>
    <t>Consultant/Professional</t>
  </si>
  <si>
    <t>WSF 2017 - event planner, final payment</t>
  </si>
  <si>
    <t>Workshops/Conference</t>
  </si>
  <si>
    <t>WSF 2017 - lunches, delivery fees</t>
  </si>
  <si>
    <t>WSF 2017 - dinners, plates and utensil rentals</t>
  </si>
  <si>
    <t>Educational Expense</t>
  </si>
  <si>
    <t>WSF 2017 - lunches, WTI</t>
  </si>
  <si>
    <t>WSF 2017 - dinners, WTI</t>
  </si>
  <si>
    <t>WSF 2017 - dinners</t>
  </si>
  <si>
    <t>Office/Computer Supplies</t>
  </si>
  <si>
    <t>Advertising</t>
  </si>
  <si>
    <t>WSF 2017 - speaker appreciation</t>
  </si>
  <si>
    <t>WSF equipment</t>
  </si>
  <si>
    <t>WSF 2017 - lunches</t>
  </si>
  <si>
    <t>WSF 2017 - marketing support, imprinted logo power banks</t>
  </si>
  <si>
    <t>WSF 2017 - meeting refreshments</t>
  </si>
  <si>
    <t>WSF 2017 - meeting refreshments, WTI</t>
  </si>
  <si>
    <t>Beverage Account</t>
  </si>
  <si>
    <t>WSF 2017 - facility rental</t>
  </si>
  <si>
    <t>WSF 2017 - supplies, name tags</t>
  </si>
  <si>
    <t>WSF 2017 - guest fees</t>
  </si>
  <si>
    <t>WSF 2017 - binders, contents, supplies</t>
  </si>
  <si>
    <t>General Rent</t>
  </si>
  <si>
    <t>WSF 2017 - park rental</t>
  </si>
  <si>
    <t>WSF 2017 - FedEx to event planner for printing</t>
  </si>
  <si>
    <t>F&amp;A June 2017</t>
  </si>
  <si>
    <t>4W 6572 WSRTC Meeting Coordination, Western States Forum Travel Support and Website Maintenance (Task Order 10)</t>
  </si>
  <si>
    <t>May 2017 pd June, June 2017 payroll paid July 2017</t>
  </si>
  <si>
    <t>May 2017 payroll paid June 2017 (see June Benefits)</t>
  </si>
  <si>
    <t>Purchase Card Rebate</t>
  </si>
  <si>
    <t>Long Distance</t>
  </si>
  <si>
    <t>WSRTC Annual Meeting</t>
  </si>
  <si>
    <t>WSF 2017 - notebook cover pages</t>
  </si>
  <si>
    <t>WSF 2017 - marketing support, credit</t>
  </si>
  <si>
    <t>Subscriptions</t>
  </si>
  <si>
    <t>WSRTC Discussion Group</t>
  </si>
  <si>
    <t>F&amp;A July 2017</t>
  </si>
  <si>
    <t>Non-Employee Travel</t>
  </si>
  <si>
    <t>July 2017 payroll paid August 2017</t>
  </si>
  <si>
    <t>F&amp;A August 2017</t>
  </si>
  <si>
    <t>August 2017 payroll paid September 2017</t>
  </si>
  <si>
    <t>F&amp;A September 2017</t>
  </si>
  <si>
    <t>September 2017 payroll paid October 2017</t>
  </si>
  <si>
    <t xml:space="preserve">April 2017 - </t>
  </si>
  <si>
    <t>Travel, WSF 2017 Speaker -</t>
  </si>
  <si>
    <t>May 2017 -</t>
  </si>
  <si>
    <t>Travel, WSF 2017 -</t>
  </si>
  <si>
    <t>June 2017 -</t>
  </si>
  <si>
    <t>Travel, Site Visit</t>
  </si>
  <si>
    <t>July 2017 -</t>
  </si>
  <si>
    <t>August 2017 -</t>
  </si>
  <si>
    <t>September 2017 -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</si>
</sst>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 applyFill="1"/>
    <xf numFmtId="0" fontId="0" fillId="0" borderId="0" xfId="0" quotePrefix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165" fontId="0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7" fontId="0" fillId="0" borderId="0" xfId="0" applyNumberFormat="1" applyFont="1"/>
    <xf numFmtId="165" fontId="4" fillId="0" borderId="0" xfId="0" applyNumberFormat="1" applyFont="1"/>
    <xf numFmtId="0" fontId="0" fillId="0" borderId="0" xfId="0" applyFill="1" applyAlignment="1">
      <alignment horizontal="center"/>
    </xf>
    <xf numFmtId="17" fontId="0" fillId="0" borderId="0" xfId="0" applyNumberFormat="1" applyFill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6"/>
  <sheetViews>
    <sheetView tabSelected="1" workbookViewId="0">
      <pane ySplit="7" topLeftCell="A8" activePane="bottomLeft" state="frozen"/>
      <selection pane="bottomLeft" activeCell="E6" sqref="E6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57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61</v>
      </c>
    </row>
    <row r="2" spans="1:17" x14ac:dyDescent="0.25">
      <c r="A2" s="1" t="s">
        <v>18</v>
      </c>
      <c r="J2" s="28" t="s">
        <v>17</v>
      </c>
      <c r="K2" s="28"/>
      <c r="L2" s="28"/>
      <c r="M2" s="28"/>
      <c r="N2" s="28"/>
      <c r="O2" s="28"/>
      <c r="P2" s="28"/>
      <c r="Q2" s="28"/>
    </row>
    <row r="3" spans="1:17" x14ac:dyDescent="0.25">
      <c r="A3" s="1" t="s">
        <v>19</v>
      </c>
      <c r="J3" t="s">
        <v>13</v>
      </c>
      <c r="K3"/>
      <c r="L3"/>
    </row>
    <row r="4" spans="1:17" x14ac:dyDescent="0.25">
      <c r="A4" s="1"/>
    </row>
    <row r="5" spans="1:17" x14ac:dyDescent="0.25">
      <c r="A5" s="1" t="s">
        <v>0</v>
      </c>
      <c r="F5" s="9" t="s">
        <v>12</v>
      </c>
      <c r="G5" s="5">
        <v>0.44</v>
      </c>
    </row>
    <row r="6" spans="1:17" x14ac:dyDescent="0.25">
      <c r="A6" s="1"/>
      <c r="B6" s="1"/>
      <c r="C6" s="1"/>
      <c r="D6" s="2"/>
      <c r="E6" s="1"/>
      <c r="F6" s="27" t="s">
        <v>1</v>
      </c>
      <c r="G6" s="27"/>
      <c r="H6" s="10"/>
      <c r="I6" s="27" t="s">
        <v>2</v>
      </c>
      <c r="J6" s="27"/>
      <c r="K6" s="7"/>
      <c r="L6" s="7"/>
      <c r="M6" s="1"/>
      <c r="N6" s="1"/>
    </row>
    <row r="7" spans="1:17" ht="15.75" thickBot="1" x14ac:dyDescent="0.3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8" t="s">
        <v>8</v>
      </c>
      <c r="G7" s="8" t="s">
        <v>9</v>
      </c>
      <c r="H7" s="8" t="s">
        <v>10</v>
      </c>
      <c r="I7" s="8" t="s">
        <v>8</v>
      </c>
      <c r="J7" s="8" t="s">
        <v>9</v>
      </c>
      <c r="K7" s="8" t="s">
        <v>10</v>
      </c>
      <c r="L7" s="8" t="s">
        <v>0</v>
      </c>
      <c r="M7" s="3"/>
      <c r="N7" s="4" t="s">
        <v>11</v>
      </c>
      <c r="O7" s="4" t="s">
        <v>15</v>
      </c>
    </row>
    <row r="8" spans="1:17" x14ac:dyDescent="0.25">
      <c r="L8" s="6">
        <v>60000</v>
      </c>
    </row>
    <row r="9" spans="1:17" x14ac:dyDescent="0.25">
      <c r="A9" s="11">
        <v>42814</v>
      </c>
      <c r="B9" s="11">
        <v>42814</v>
      </c>
      <c r="C9" t="s">
        <v>16</v>
      </c>
      <c r="D9" s="12" t="s">
        <v>14</v>
      </c>
      <c r="E9" t="s">
        <v>20</v>
      </c>
      <c r="F9" s="16">
        <v>4.87</v>
      </c>
      <c r="G9" s="16"/>
      <c r="H9" s="6">
        <f>F9+G9</f>
        <v>4.87</v>
      </c>
      <c r="J9" s="24">
        <f>IF(G9=0, IF(D9="Y", (F9*$G$5) + (I9*$G$5), 0), 0)</f>
        <v>2.1428000000000003</v>
      </c>
      <c r="K9" s="6">
        <f>IF(H9&gt;0, 0, I9+J9)</f>
        <v>0</v>
      </c>
      <c r="L9" s="6">
        <f>L8-H9-K9</f>
        <v>59995.13</v>
      </c>
    </row>
    <row r="10" spans="1:17" x14ac:dyDescent="0.25">
      <c r="A10" s="11">
        <v>42825</v>
      </c>
      <c r="B10" s="11">
        <v>42825</v>
      </c>
      <c r="C10" t="s">
        <v>16</v>
      </c>
      <c r="D10" s="12" t="s">
        <v>14</v>
      </c>
      <c r="E10" t="s">
        <v>21</v>
      </c>
      <c r="F10" s="16">
        <v>362</v>
      </c>
      <c r="G10" s="16"/>
      <c r="H10" s="6">
        <f t="shared" ref="H10:H48" si="0">F10+G10</f>
        <v>362</v>
      </c>
      <c r="J10" s="24">
        <f t="shared" ref="J10:J48" si="1">IF(G10=0, IF(D10="Y", (F10*$G$5) + (I10*$G$5), 0), 0)</f>
        <v>159.28</v>
      </c>
      <c r="K10" s="6">
        <f t="shared" ref="K10:K48" si="2">IF(H10&gt;0, 0, I10+J10)</f>
        <v>0</v>
      </c>
      <c r="L10" s="6">
        <f t="shared" ref="L10:L48" si="3">L9-H10-K10</f>
        <v>59633.13</v>
      </c>
    </row>
    <row r="11" spans="1:17" x14ac:dyDescent="0.25">
      <c r="A11" s="11">
        <v>42802</v>
      </c>
      <c r="B11" s="11">
        <v>42802</v>
      </c>
      <c r="C11" t="s">
        <v>23</v>
      </c>
      <c r="D11" s="12" t="s">
        <v>24</v>
      </c>
      <c r="E11" t="s">
        <v>25</v>
      </c>
      <c r="F11" s="16"/>
      <c r="G11" s="16">
        <v>2.14</v>
      </c>
      <c r="H11" s="6">
        <f t="shared" si="0"/>
        <v>2.14</v>
      </c>
      <c r="J11" s="24">
        <f t="shared" si="1"/>
        <v>0</v>
      </c>
      <c r="K11" s="6">
        <f t="shared" si="2"/>
        <v>0</v>
      </c>
      <c r="L11" s="6">
        <f t="shared" si="3"/>
        <v>59630.99</v>
      </c>
    </row>
    <row r="12" spans="1:17" x14ac:dyDescent="0.25">
      <c r="A12" s="11">
        <v>42855</v>
      </c>
      <c r="B12" s="11">
        <v>42855</v>
      </c>
      <c r="C12" t="s">
        <v>23</v>
      </c>
      <c r="D12" s="12" t="s">
        <v>24</v>
      </c>
      <c r="E12" s="13" t="s">
        <v>26</v>
      </c>
      <c r="F12" s="16"/>
      <c r="G12" s="16">
        <v>159.28</v>
      </c>
      <c r="H12" s="6">
        <f t="shared" si="0"/>
        <v>159.28</v>
      </c>
      <c r="J12" s="24">
        <f t="shared" si="1"/>
        <v>0</v>
      </c>
      <c r="K12" s="6">
        <f t="shared" si="2"/>
        <v>0</v>
      </c>
      <c r="L12" s="6">
        <f t="shared" si="3"/>
        <v>59471.71</v>
      </c>
    </row>
    <row r="13" spans="1:17" x14ac:dyDescent="0.25">
      <c r="A13" s="11">
        <v>42855</v>
      </c>
      <c r="B13" s="11">
        <v>42864</v>
      </c>
      <c r="C13" t="s">
        <v>27</v>
      </c>
      <c r="D13" s="12" t="s">
        <v>14</v>
      </c>
      <c r="E13" t="s">
        <v>78</v>
      </c>
      <c r="F13" s="16">
        <v>303.75</v>
      </c>
      <c r="G13" s="16"/>
      <c r="H13" s="6">
        <f t="shared" si="0"/>
        <v>303.75</v>
      </c>
      <c r="J13" s="24">
        <f t="shared" si="1"/>
        <v>133.65</v>
      </c>
      <c r="K13" s="6">
        <f t="shared" si="2"/>
        <v>0</v>
      </c>
      <c r="L13" s="6">
        <f t="shared" si="3"/>
        <v>59167.96</v>
      </c>
    </row>
    <row r="14" spans="1:17" x14ac:dyDescent="0.25">
      <c r="A14" s="11">
        <v>42855</v>
      </c>
      <c r="B14" s="11">
        <v>42864</v>
      </c>
      <c r="C14" t="s">
        <v>27</v>
      </c>
      <c r="D14" s="12" t="s">
        <v>14</v>
      </c>
      <c r="E14" t="s">
        <v>78</v>
      </c>
      <c r="F14" s="16">
        <v>234.55</v>
      </c>
      <c r="G14" s="16"/>
      <c r="H14" s="6">
        <f t="shared" si="0"/>
        <v>234.55</v>
      </c>
      <c r="J14" s="24">
        <f t="shared" si="1"/>
        <v>103.20200000000001</v>
      </c>
      <c r="K14" s="6">
        <f t="shared" si="2"/>
        <v>0</v>
      </c>
      <c r="L14" s="6">
        <f t="shared" si="3"/>
        <v>58933.409999999996</v>
      </c>
    </row>
    <row r="15" spans="1:17" x14ac:dyDescent="0.25">
      <c r="A15" s="11">
        <v>42855</v>
      </c>
      <c r="B15" s="11">
        <v>42864</v>
      </c>
      <c r="C15" t="s">
        <v>22</v>
      </c>
      <c r="D15" s="12" t="s">
        <v>14</v>
      </c>
      <c r="E15" t="s">
        <v>28</v>
      </c>
      <c r="F15" s="16">
        <v>218.49</v>
      </c>
      <c r="G15" s="16"/>
      <c r="H15" s="6">
        <f t="shared" si="0"/>
        <v>218.49</v>
      </c>
      <c r="J15" s="24">
        <f t="shared" si="1"/>
        <v>96.135600000000011</v>
      </c>
      <c r="K15" s="6">
        <f t="shared" si="2"/>
        <v>0</v>
      </c>
      <c r="L15" s="6">
        <f t="shared" si="3"/>
        <v>58714.92</v>
      </c>
    </row>
    <row r="16" spans="1:17" x14ac:dyDescent="0.25">
      <c r="A16" s="11">
        <v>42859</v>
      </c>
      <c r="B16" s="11">
        <v>42859</v>
      </c>
      <c r="C16" t="s">
        <v>29</v>
      </c>
      <c r="D16" s="12" t="s">
        <v>14</v>
      </c>
      <c r="E16" t="s">
        <v>30</v>
      </c>
      <c r="F16" s="16">
        <v>81.599999999999994</v>
      </c>
      <c r="G16" s="16"/>
      <c r="H16" s="6">
        <f t="shared" si="0"/>
        <v>81.599999999999994</v>
      </c>
      <c r="J16" s="24">
        <f t="shared" si="1"/>
        <v>35.903999999999996</v>
      </c>
      <c r="K16" s="6">
        <f t="shared" si="2"/>
        <v>0</v>
      </c>
      <c r="L16" s="6">
        <f t="shared" si="3"/>
        <v>58633.32</v>
      </c>
    </row>
    <row r="17" spans="1:15" x14ac:dyDescent="0.25">
      <c r="A17" s="11">
        <v>42859</v>
      </c>
      <c r="B17" s="11">
        <v>42859</v>
      </c>
      <c r="C17" t="s">
        <v>33</v>
      </c>
      <c r="D17" s="12" t="s">
        <v>24</v>
      </c>
      <c r="E17" t="s">
        <v>79</v>
      </c>
      <c r="F17" s="16">
        <v>465</v>
      </c>
      <c r="G17" s="16"/>
      <c r="H17" s="6">
        <f>F17+G17</f>
        <v>465</v>
      </c>
      <c r="J17" s="24">
        <f>IF(G17=0, IF(D17="Y", (F17*$G$5) + (I17*$G$5), 0), 0)</f>
        <v>0</v>
      </c>
      <c r="K17" s="6">
        <f t="shared" si="2"/>
        <v>0</v>
      </c>
      <c r="L17" s="6">
        <f t="shared" si="3"/>
        <v>58168.32</v>
      </c>
    </row>
    <row r="18" spans="1:15" x14ac:dyDescent="0.25">
      <c r="A18" s="11">
        <v>42859</v>
      </c>
      <c r="B18" s="11">
        <v>42859</v>
      </c>
      <c r="C18" t="s">
        <v>33</v>
      </c>
      <c r="D18" s="12" t="s">
        <v>24</v>
      </c>
      <c r="E18" t="s">
        <v>79</v>
      </c>
      <c r="F18" s="16">
        <v>470</v>
      </c>
      <c r="G18" s="16"/>
      <c r="H18" s="6">
        <f t="shared" si="0"/>
        <v>470</v>
      </c>
      <c r="J18" s="24">
        <f t="shared" si="1"/>
        <v>0</v>
      </c>
      <c r="K18" s="6">
        <f t="shared" si="2"/>
        <v>0</v>
      </c>
      <c r="L18" s="6">
        <f t="shared" si="3"/>
        <v>57698.32</v>
      </c>
    </row>
    <row r="19" spans="1:15" x14ac:dyDescent="0.25">
      <c r="A19" s="11">
        <v>42878</v>
      </c>
      <c r="B19" s="11">
        <v>42878</v>
      </c>
      <c r="C19" t="s">
        <v>31</v>
      </c>
      <c r="D19" s="12" t="s">
        <v>14</v>
      </c>
      <c r="E19" t="s">
        <v>32</v>
      </c>
      <c r="F19" s="16">
        <v>96.02</v>
      </c>
      <c r="G19" s="16"/>
      <c r="H19" s="6">
        <f>F19+G19</f>
        <v>96.02</v>
      </c>
      <c r="J19" s="24">
        <f>IF(G19=0, IF(D19="Y", (F19*$G$5) + (I19*$G$5), 0), 0)</f>
        <v>42.248799999999996</v>
      </c>
      <c r="K19" s="6">
        <f t="shared" si="2"/>
        <v>0</v>
      </c>
      <c r="L19" s="6">
        <f t="shared" si="3"/>
        <v>57602.3</v>
      </c>
      <c r="O19" s="6"/>
    </row>
    <row r="20" spans="1:15" x14ac:dyDescent="0.25">
      <c r="A20" s="11">
        <v>42886</v>
      </c>
      <c r="B20" s="11">
        <v>42886</v>
      </c>
      <c r="C20" t="s">
        <v>23</v>
      </c>
      <c r="D20" s="12" t="s">
        <v>24</v>
      </c>
      <c r="E20" t="s">
        <v>34</v>
      </c>
      <c r="F20" s="16"/>
      <c r="G20" s="16">
        <v>411.14</v>
      </c>
      <c r="H20" s="6">
        <f t="shared" si="0"/>
        <v>411.14</v>
      </c>
      <c r="J20" s="24">
        <f t="shared" si="1"/>
        <v>0</v>
      </c>
      <c r="K20" s="6">
        <f t="shared" si="2"/>
        <v>0</v>
      </c>
      <c r="L20" s="6">
        <f t="shared" si="3"/>
        <v>57191.16</v>
      </c>
    </row>
    <row r="21" spans="1:15" x14ac:dyDescent="0.25">
      <c r="A21" s="11">
        <v>42886</v>
      </c>
      <c r="B21" s="11">
        <v>42897</v>
      </c>
      <c r="C21" t="s">
        <v>27</v>
      </c>
      <c r="D21" s="12" t="s">
        <v>14</v>
      </c>
      <c r="E21" t="s">
        <v>80</v>
      </c>
      <c r="F21" s="16">
        <v>35.880000000000003</v>
      </c>
      <c r="G21" s="16"/>
      <c r="H21" s="6">
        <f t="shared" si="0"/>
        <v>35.880000000000003</v>
      </c>
      <c r="J21" s="24">
        <f t="shared" si="1"/>
        <v>15.7872</v>
      </c>
      <c r="K21" s="6">
        <f t="shared" si="2"/>
        <v>0</v>
      </c>
      <c r="L21" s="6">
        <f t="shared" si="3"/>
        <v>57155.280000000006</v>
      </c>
    </row>
    <row r="22" spans="1:15" x14ac:dyDescent="0.25">
      <c r="A22" s="11">
        <v>42886</v>
      </c>
      <c r="B22" s="11">
        <v>42897</v>
      </c>
      <c r="C22" t="s">
        <v>22</v>
      </c>
      <c r="D22" s="12" t="s">
        <v>14</v>
      </c>
      <c r="E22" t="s">
        <v>63</v>
      </c>
      <c r="F22" s="16"/>
      <c r="G22" s="16"/>
      <c r="H22" s="6">
        <f t="shared" si="0"/>
        <v>0</v>
      </c>
      <c r="I22" s="24"/>
      <c r="J22" s="24">
        <f t="shared" si="1"/>
        <v>0</v>
      </c>
      <c r="K22" s="6">
        <f t="shared" si="2"/>
        <v>0</v>
      </c>
      <c r="L22" s="6">
        <f t="shared" si="3"/>
        <v>57155.280000000006</v>
      </c>
    </row>
    <row r="23" spans="1:15" x14ac:dyDescent="0.25">
      <c r="A23" s="11">
        <v>42888</v>
      </c>
      <c r="B23" s="11">
        <v>42888</v>
      </c>
      <c r="C23" t="s">
        <v>16</v>
      </c>
      <c r="D23" s="12" t="s">
        <v>14</v>
      </c>
      <c r="E23" t="s">
        <v>49</v>
      </c>
      <c r="F23" s="16">
        <v>821.15</v>
      </c>
      <c r="G23" s="16"/>
      <c r="H23" s="6">
        <f t="shared" si="0"/>
        <v>821.15</v>
      </c>
      <c r="J23" s="24">
        <f t="shared" si="1"/>
        <v>361.30599999999998</v>
      </c>
      <c r="K23" s="6">
        <f t="shared" si="2"/>
        <v>0</v>
      </c>
      <c r="L23" s="6">
        <f t="shared" si="3"/>
        <v>56334.130000000005</v>
      </c>
    </row>
    <row r="24" spans="1:15" x14ac:dyDescent="0.25">
      <c r="A24" s="11">
        <v>42891</v>
      </c>
      <c r="B24" s="11">
        <v>42891</v>
      </c>
      <c r="C24" t="s">
        <v>35</v>
      </c>
      <c r="D24" s="12" t="s">
        <v>14</v>
      </c>
      <c r="E24" t="s">
        <v>36</v>
      </c>
      <c r="F24" s="16">
        <v>900</v>
      </c>
      <c r="G24" s="16"/>
      <c r="H24" s="6">
        <f t="shared" si="0"/>
        <v>900</v>
      </c>
      <c r="J24" s="24">
        <f t="shared" si="1"/>
        <v>396</v>
      </c>
      <c r="K24" s="6">
        <f t="shared" si="2"/>
        <v>0</v>
      </c>
      <c r="L24" s="6">
        <f t="shared" si="3"/>
        <v>55434.130000000005</v>
      </c>
      <c r="O24" s="6"/>
    </row>
    <row r="25" spans="1:15" x14ac:dyDescent="0.25">
      <c r="A25" s="11">
        <v>42891</v>
      </c>
      <c r="B25" s="11">
        <v>42891</v>
      </c>
      <c r="C25" t="s">
        <v>37</v>
      </c>
      <c r="D25" s="12" t="s">
        <v>14</v>
      </c>
      <c r="E25" s="13" t="s">
        <v>38</v>
      </c>
      <c r="F25" s="16">
        <v>200</v>
      </c>
      <c r="G25" s="16"/>
      <c r="H25" s="6">
        <f t="shared" si="0"/>
        <v>200</v>
      </c>
      <c r="J25" s="24">
        <f t="shared" si="1"/>
        <v>88</v>
      </c>
      <c r="K25" s="6">
        <f t="shared" si="2"/>
        <v>0</v>
      </c>
      <c r="L25" s="6">
        <f t="shared" si="3"/>
        <v>55234.130000000005</v>
      </c>
    </row>
    <row r="26" spans="1:15" x14ac:dyDescent="0.25">
      <c r="A26" s="11">
        <v>42891</v>
      </c>
      <c r="B26" s="11">
        <v>42891</v>
      </c>
      <c r="C26" t="s">
        <v>40</v>
      </c>
      <c r="D26" s="12" t="s">
        <v>14</v>
      </c>
      <c r="E26" s="13" t="s">
        <v>41</v>
      </c>
      <c r="F26" s="16">
        <v>63.5</v>
      </c>
      <c r="G26" s="16"/>
      <c r="H26" s="6">
        <f t="shared" si="0"/>
        <v>63.5</v>
      </c>
      <c r="J26" s="24">
        <f t="shared" si="1"/>
        <v>27.94</v>
      </c>
      <c r="K26" s="6">
        <f t="shared" si="2"/>
        <v>0</v>
      </c>
      <c r="L26" s="6">
        <f t="shared" si="3"/>
        <v>55170.630000000005</v>
      </c>
    </row>
    <row r="27" spans="1:15" x14ac:dyDescent="0.25">
      <c r="A27" s="11">
        <v>42891</v>
      </c>
      <c r="B27" s="11">
        <v>42891</v>
      </c>
      <c r="C27" t="s">
        <v>33</v>
      </c>
      <c r="D27" s="12" t="s">
        <v>24</v>
      </c>
      <c r="E27" s="13" t="s">
        <v>48</v>
      </c>
      <c r="F27" s="16">
        <v>1681.13</v>
      </c>
      <c r="G27" s="16"/>
      <c r="H27" s="6">
        <f t="shared" si="0"/>
        <v>1681.13</v>
      </c>
      <c r="J27" s="24">
        <f t="shared" si="1"/>
        <v>0</v>
      </c>
      <c r="K27" s="6">
        <f t="shared" si="2"/>
        <v>0</v>
      </c>
      <c r="L27" s="6">
        <f t="shared" si="3"/>
        <v>53489.500000000007</v>
      </c>
    </row>
    <row r="28" spans="1:15" x14ac:dyDescent="0.25">
      <c r="A28" s="11">
        <v>42891</v>
      </c>
      <c r="B28" s="11">
        <v>42891</v>
      </c>
      <c r="C28" t="s">
        <v>37</v>
      </c>
      <c r="D28" s="12" t="s">
        <v>14</v>
      </c>
      <c r="E28" s="13" t="s">
        <v>39</v>
      </c>
      <c r="F28" s="16">
        <v>104</v>
      </c>
      <c r="G28" s="16"/>
      <c r="H28" s="6">
        <f t="shared" si="0"/>
        <v>104</v>
      </c>
      <c r="J28" s="24">
        <f t="shared" si="1"/>
        <v>45.76</v>
      </c>
      <c r="K28" s="6">
        <f t="shared" si="2"/>
        <v>0</v>
      </c>
      <c r="L28" s="6">
        <f t="shared" si="3"/>
        <v>53385.500000000007</v>
      </c>
    </row>
    <row r="29" spans="1:15" x14ac:dyDescent="0.25">
      <c r="A29" s="11">
        <v>42891</v>
      </c>
      <c r="B29" s="11">
        <v>42891</v>
      </c>
      <c r="C29" t="s">
        <v>40</v>
      </c>
      <c r="D29" s="12" t="s">
        <v>14</v>
      </c>
      <c r="E29" s="13" t="s">
        <v>42</v>
      </c>
      <c r="F29" s="16">
        <v>87.32</v>
      </c>
      <c r="G29" s="16"/>
      <c r="H29" s="6">
        <f t="shared" si="0"/>
        <v>87.32</v>
      </c>
      <c r="J29" s="24">
        <f t="shared" si="1"/>
        <v>38.4208</v>
      </c>
      <c r="K29" s="6">
        <f t="shared" si="2"/>
        <v>0</v>
      </c>
      <c r="L29" s="6">
        <f t="shared" si="3"/>
        <v>53298.180000000008</v>
      </c>
    </row>
    <row r="30" spans="1:15" x14ac:dyDescent="0.25">
      <c r="A30" s="11">
        <v>42891</v>
      </c>
      <c r="B30" s="11">
        <v>42891</v>
      </c>
      <c r="C30" t="s">
        <v>33</v>
      </c>
      <c r="D30" s="12" t="s">
        <v>24</v>
      </c>
      <c r="E30" s="13" t="s">
        <v>43</v>
      </c>
      <c r="F30" s="16">
        <v>2324.6</v>
      </c>
      <c r="G30" s="16"/>
      <c r="H30" s="6">
        <f t="shared" si="0"/>
        <v>2324.6</v>
      </c>
      <c r="J30" s="24">
        <f t="shared" si="1"/>
        <v>0</v>
      </c>
      <c r="K30" s="6">
        <f t="shared" si="2"/>
        <v>0</v>
      </c>
      <c r="L30" s="6">
        <f t="shared" si="3"/>
        <v>50973.580000000009</v>
      </c>
    </row>
    <row r="31" spans="1:15" x14ac:dyDescent="0.25">
      <c r="A31" s="11">
        <v>42895</v>
      </c>
      <c r="B31" s="11">
        <v>42895</v>
      </c>
      <c r="C31" t="s">
        <v>44</v>
      </c>
      <c r="D31" s="12" t="s">
        <v>14</v>
      </c>
      <c r="E31" s="13" t="s">
        <v>47</v>
      </c>
      <c r="F31" s="16">
        <v>24.99</v>
      </c>
      <c r="G31" s="16"/>
      <c r="H31" s="6">
        <f t="shared" si="0"/>
        <v>24.99</v>
      </c>
      <c r="J31" s="24">
        <f t="shared" si="1"/>
        <v>10.9956</v>
      </c>
      <c r="K31" s="6">
        <f t="shared" si="2"/>
        <v>0</v>
      </c>
      <c r="L31" s="6">
        <f t="shared" si="3"/>
        <v>50948.590000000011</v>
      </c>
    </row>
    <row r="32" spans="1:15" x14ac:dyDescent="0.25">
      <c r="A32" s="11">
        <v>42901</v>
      </c>
      <c r="B32" s="11">
        <v>42901</v>
      </c>
      <c r="C32" t="s">
        <v>45</v>
      </c>
      <c r="D32" s="12" t="s">
        <v>14</v>
      </c>
      <c r="E32" s="13" t="s">
        <v>46</v>
      </c>
      <c r="F32" s="16">
        <f>58.21+109.45+14.25</f>
        <v>181.91</v>
      </c>
      <c r="G32" s="16"/>
      <c r="H32" s="6">
        <f t="shared" si="0"/>
        <v>181.91</v>
      </c>
      <c r="J32" s="24">
        <f t="shared" si="1"/>
        <v>80.040400000000005</v>
      </c>
      <c r="K32" s="6">
        <f t="shared" si="2"/>
        <v>0</v>
      </c>
      <c r="L32" s="6">
        <f t="shared" si="3"/>
        <v>50766.680000000008</v>
      </c>
    </row>
    <row r="33" spans="1:12" x14ac:dyDescent="0.25">
      <c r="A33" s="11">
        <v>42908</v>
      </c>
      <c r="B33" s="11">
        <v>42909</v>
      </c>
      <c r="C33" t="s">
        <v>33</v>
      </c>
      <c r="D33" s="12" t="s">
        <v>24</v>
      </c>
      <c r="E33" s="13" t="s">
        <v>81</v>
      </c>
      <c r="F33" s="16">
        <v>201.6</v>
      </c>
      <c r="G33" s="16"/>
      <c r="H33" s="6">
        <f t="shared" si="0"/>
        <v>201.6</v>
      </c>
      <c r="J33" s="24">
        <f t="shared" si="1"/>
        <v>0</v>
      </c>
      <c r="K33" s="6">
        <f t="shared" si="2"/>
        <v>0</v>
      </c>
      <c r="L33" s="6">
        <f t="shared" si="3"/>
        <v>50565.080000000009</v>
      </c>
    </row>
    <row r="34" spans="1:12" x14ac:dyDescent="0.25">
      <c r="A34" s="11">
        <v>42908</v>
      </c>
      <c r="B34" s="11">
        <v>42909</v>
      </c>
      <c r="C34" t="s">
        <v>33</v>
      </c>
      <c r="D34" s="12" t="s">
        <v>24</v>
      </c>
      <c r="E34" s="13" t="s">
        <v>81</v>
      </c>
      <c r="F34" s="16">
        <v>302.39999999999998</v>
      </c>
      <c r="G34" s="16"/>
      <c r="H34" s="6">
        <f t="shared" si="0"/>
        <v>302.39999999999998</v>
      </c>
      <c r="J34" s="24">
        <f t="shared" si="1"/>
        <v>0</v>
      </c>
      <c r="K34" s="6">
        <f t="shared" si="2"/>
        <v>0</v>
      </c>
      <c r="L34" s="6">
        <f t="shared" si="3"/>
        <v>50262.680000000008</v>
      </c>
    </row>
    <row r="35" spans="1:12" x14ac:dyDescent="0.25">
      <c r="A35" s="11">
        <v>42908</v>
      </c>
      <c r="B35" s="11">
        <v>42909</v>
      </c>
      <c r="C35" t="s">
        <v>33</v>
      </c>
      <c r="D35" s="12" t="s">
        <v>24</v>
      </c>
      <c r="E35" s="13" t="s">
        <v>81</v>
      </c>
      <c r="F35" s="16">
        <f>201.6+100.8</f>
        <v>302.39999999999998</v>
      </c>
      <c r="G35" s="16"/>
      <c r="H35" s="6">
        <f t="shared" si="0"/>
        <v>302.39999999999998</v>
      </c>
      <c r="J35" s="24">
        <f t="shared" si="1"/>
        <v>0</v>
      </c>
      <c r="K35" s="6">
        <f t="shared" si="2"/>
        <v>0</v>
      </c>
      <c r="L35" s="6">
        <f t="shared" si="3"/>
        <v>49960.280000000006</v>
      </c>
    </row>
    <row r="36" spans="1:12" x14ac:dyDescent="0.25">
      <c r="A36" s="11">
        <v>42908</v>
      </c>
      <c r="B36" s="11">
        <v>42909</v>
      </c>
      <c r="C36" t="s">
        <v>33</v>
      </c>
      <c r="D36" s="12" t="s">
        <v>24</v>
      </c>
      <c r="E36" t="s">
        <v>79</v>
      </c>
      <c r="F36" s="16">
        <v>201.6</v>
      </c>
      <c r="G36" s="16"/>
      <c r="H36" s="6">
        <f t="shared" si="0"/>
        <v>201.6</v>
      </c>
      <c r="J36" s="24">
        <f t="shared" si="1"/>
        <v>0</v>
      </c>
      <c r="K36" s="6">
        <f t="shared" si="2"/>
        <v>0</v>
      </c>
      <c r="L36" s="6">
        <f t="shared" si="3"/>
        <v>49758.680000000008</v>
      </c>
    </row>
    <row r="37" spans="1:12" x14ac:dyDescent="0.25">
      <c r="A37" s="11">
        <v>42908</v>
      </c>
      <c r="B37" s="11">
        <v>42909</v>
      </c>
      <c r="C37" t="s">
        <v>33</v>
      </c>
      <c r="D37" s="12" t="s">
        <v>24</v>
      </c>
      <c r="E37" t="s">
        <v>79</v>
      </c>
      <c r="F37" s="16">
        <v>201.6</v>
      </c>
      <c r="G37" s="16"/>
      <c r="H37" s="6">
        <f t="shared" si="0"/>
        <v>201.6</v>
      </c>
      <c r="J37" s="24">
        <f t="shared" si="1"/>
        <v>0</v>
      </c>
      <c r="K37" s="6">
        <f t="shared" si="2"/>
        <v>0</v>
      </c>
      <c r="L37" s="6">
        <f t="shared" si="3"/>
        <v>49557.080000000009</v>
      </c>
    </row>
    <row r="38" spans="1:12" x14ac:dyDescent="0.25">
      <c r="A38" s="11">
        <v>42908</v>
      </c>
      <c r="B38" s="11">
        <v>42909</v>
      </c>
      <c r="C38" t="s">
        <v>33</v>
      </c>
      <c r="D38" s="12" t="s">
        <v>24</v>
      </c>
      <c r="E38" t="s">
        <v>79</v>
      </c>
      <c r="F38" s="16">
        <v>201.6</v>
      </c>
      <c r="G38" s="16"/>
      <c r="H38" s="6">
        <f t="shared" si="0"/>
        <v>201.6</v>
      </c>
      <c r="J38" s="24">
        <f t="shared" si="1"/>
        <v>0</v>
      </c>
      <c r="K38" s="6">
        <f t="shared" si="2"/>
        <v>0</v>
      </c>
      <c r="L38" s="6">
        <f t="shared" si="3"/>
        <v>49355.48000000001</v>
      </c>
    </row>
    <row r="39" spans="1:12" x14ac:dyDescent="0.25">
      <c r="A39" s="11">
        <v>42908</v>
      </c>
      <c r="B39" s="11">
        <v>42909</v>
      </c>
      <c r="C39" t="s">
        <v>33</v>
      </c>
      <c r="D39" s="12" t="s">
        <v>24</v>
      </c>
      <c r="E39" t="s">
        <v>79</v>
      </c>
      <c r="F39" s="16">
        <v>201.6</v>
      </c>
      <c r="G39" s="16"/>
      <c r="H39" s="6">
        <f t="shared" si="0"/>
        <v>201.6</v>
      </c>
      <c r="J39" s="24">
        <f t="shared" si="1"/>
        <v>0</v>
      </c>
      <c r="K39" s="6">
        <f t="shared" si="2"/>
        <v>0</v>
      </c>
      <c r="L39" s="6">
        <f t="shared" si="3"/>
        <v>49153.880000000012</v>
      </c>
    </row>
    <row r="40" spans="1:12" x14ac:dyDescent="0.25">
      <c r="A40" s="11">
        <v>42908</v>
      </c>
      <c r="B40" s="11">
        <v>42912</v>
      </c>
      <c r="C40" t="s">
        <v>33</v>
      </c>
      <c r="D40" s="12" t="s">
        <v>24</v>
      </c>
      <c r="E40" t="s">
        <v>79</v>
      </c>
      <c r="F40" s="16">
        <v>100.8</v>
      </c>
      <c r="G40" s="16"/>
      <c r="H40" s="6">
        <f t="shared" si="0"/>
        <v>100.8</v>
      </c>
      <c r="J40" s="24">
        <f t="shared" si="1"/>
        <v>0</v>
      </c>
      <c r="K40" s="6">
        <f t="shared" si="2"/>
        <v>0</v>
      </c>
      <c r="L40" s="6">
        <f t="shared" si="3"/>
        <v>49053.080000000009</v>
      </c>
    </row>
    <row r="41" spans="1:12" x14ac:dyDescent="0.25">
      <c r="A41" s="11">
        <v>42908</v>
      </c>
      <c r="B41" s="11">
        <v>42912</v>
      </c>
      <c r="C41" t="s">
        <v>33</v>
      </c>
      <c r="D41" s="12" t="s">
        <v>24</v>
      </c>
      <c r="E41" s="13" t="s">
        <v>50</v>
      </c>
      <c r="F41" s="16">
        <v>135</v>
      </c>
      <c r="G41" s="16"/>
      <c r="H41" s="6">
        <f t="shared" si="0"/>
        <v>135</v>
      </c>
      <c r="J41" s="24">
        <f t="shared" si="1"/>
        <v>0</v>
      </c>
      <c r="K41" s="6">
        <f t="shared" si="2"/>
        <v>0</v>
      </c>
      <c r="L41" s="6">
        <f t="shared" si="3"/>
        <v>48918.080000000009</v>
      </c>
    </row>
    <row r="42" spans="1:12" x14ac:dyDescent="0.25">
      <c r="A42" s="11">
        <v>42908</v>
      </c>
      <c r="B42" s="11">
        <v>42912</v>
      </c>
      <c r="C42" t="s">
        <v>52</v>
      </c>
      <c r="D42" s="12" t="s">
        <v>14</v>
      </c>
      <c r="E42" s="13" t="s">
        <v>51</v>
      </c>
      <c r="F42" s="16">
        <v>6</v>
      </c>
      <c r="G42" s="16"/>
      <c r="H42" s="6">
        <f t="shared" si="0"/>
        <v>6</v>
      </c>
      <c r="J42" s="24">
        <f t="shared" si="1"/>
        <v>2.64</v>
      </c>
      <c r="K42" s="6">
        <f t="shared" si="2"/>
        <v>0</v>
      </c>
      <c r="L42" s="6">
        <f t="shared" si="3"/>
        <v>48912.080000000009</v>
      </c>
    </row>
    <row r="43" spans="1:12" x14ac:dyDescent="0.25">
      <c r="A43" s="11">
        <v>42908</v>
      </c>
      <c r="B43" s="11">
        <v>42912</v>
      </c>
      <c r="C43" t="s">
        <v>37</v>
      </c>
      <c r="D43" s="12" t="s">
        <v>14</v>
      </c>
      <c r="E43" s="13" t="s">
        <v>53</v>
      </c>
      <c r="F43" s="16">
        <v>750</v>
      </c>
      <c r="G43" s="16"/>
      <c r="H43" s="6">
        <f t="shared" si="0"/>
        <v>750</v>
      </c>
      <c r="J43" s="24">
        <f t="shared" si="1"/>
        <v>330</v>
      </c>
      <c r="K43" s="6">
        <f t="shared" si="2"/>
        <v>0</v>
      </c>
      <c r="L43" s="6">
        <f t="shared" si="3"/>
        <v>48162.080000000009</v>
      </c>
    </row>
    <row r="44" spans="1:12" x14ac:dyDescent="0.25">
      <c r="A44" s="11">
        <v>42912</v>
      </c>
      <c r="B44" s="11">
        <v>42912</v>
      </c>
      <c r="C44" t="s">
        <v>44</v>
      </c>
      <c r="D44" s="12" t="s">
        <v>14</v>
      </c>
      <c r="E44" s="13" t="s">
        <v>54</v>
      </c>
      <c r="F44" s="16">
        <v>17.91</v>
      </c>
      <c r="G44" s="16"/>
      <c r="H44" s="6">
        <f t="shared" si="0"/>
        <v>17.91</v>
      </c>
      <c r="J44" s="24">
        <f t="shared" si="1"/>
        <v>7.8803999999999998</v>
      </c>
      <c r="K44" s="6">
        <f t="shared" si="2"/>
        <v>0</v>
      </c>
      <c r="L44" s="6">
        <f t="shared" si="3"/>
        <v>48144.170000000006</v>
      </c>
    </row>
    <row r="45" spans="1:12" x14ac:dyDescent="0.25">
      <c r="A45" s="11">
        <v>42913</v>
      </c>
      <c r="B45" s="11">
        <v>42913</v>
      </c>
      <c r="C45" t="s">
        <v>35</v>
      </c>
      <c r="D45" s="12" t="s">
        <v>14</v>
      </c>
      <c r="E45" s="13" t="s">
        <v>55</v>
      </c>
      <c r="F45" s="16">
        <f>-(35.34+77.4)</f>
        <v>-112.74000000000001</v>
      </c>
      <c r="G45" s="16"/>
      <c r="H45" s="6">
        <f t="shared" si="0"/>
        <v>-112.74000000000001</v>
      </c>
      <c r="J45" s="24">
        <f t="shared" si="1"/>
        <v>-49.605600000000003</v>
      </c>
      <c r="K45" s="16">
        <v>0</v>
      </c>
      <c r="L45" s="6">
        <f t="shared" si="3"/>
        <v>48256.91</v>
      </c>
    </row>
    <row r="46" spans="1:12" x14ac:dyDescent="0.25">
      <c r="A46" s="11">
        <v>42914</v>
      </c>
      <c r="B46" s="11">
        <v>42914</v>
      </c>
      <c r="C46" t="s">
        <v>44</v>
      </c>
      <c r="D46" s="12" t="s">
        <v>14</v>
      </c>
      <c r="E46" s="13" t="s">
        <v>56</v>
      </c>
      <c r="F46" s="16">
        <v>1172.92</v>
      </c>
      <c r="G46" s="16"/>
      <c r="H46" s="6">
        <f t="shared" si="0"/>
        <v>1172.92</v>
      </c>
      <c r="J46" s="24">
        <f t="shared" si="1"/>
        <v>516.08480000000009</v>
      </c>
      <c r="K46" s="6">
        <f t="shared" si="2"/>
        <v>0</v>
      </c>
      <c r="L46" s="6">
        <f t="shared" si="3"/>
        <v>47083.990000000005</v>
      </c>
    </row>
    <row r="47" spans="1:12" x14ac:dyDescent="0.25">
      <c r="A47" s="11">
        <v>42914</v>
      </c>
      <c r="B47" s="11">
        <v>42914</v>
      </c>
      <c r="C47" t="s">
        <v>40</v>
      </c>
      <c r="D47" s="12" t="s">
        <v>14</v>
      </c>
      <c r="E47" s="13" t="s">
        <v>51</v>
      </c>
      <c r="F47" s="16">
        <v>13.66</v>
      </c>
      <c r="G47" s="16"/>
      <c r="H47" s="6">
        <f t="shared" si="0"/>
        <v>13.66</v>
      </c>
      <c r="J47" s="24">
        <f t="shared" si="1"/>
        <v>6.0103999999999997</v>
      </c>
      <c r="K47" s="6">
        <f t="shared" si="2"/>
        <v>0</v>
      </c>
      <c r="L47" s="6">
        <f t="shared" si="3"/>
        <v>47070.33</v>
      </c>
    </row>
    <row r="48" spans="1:12" x14ac:dyDescent="0.25">
      <c r="A48" s="11">
        <v>42914</v>
      </c>
      <c r="B48" s="11">
        <v>42914</v>
      </c>
      <c r="C48" t="s">
        <v>33</v>
      </c>
      <c r="D48" s="12" t="s">
        <v>24</v>
      </c>
      <c r="E48" s="13" t="s">
        <v>50</v>
      </c>
      <c r="F48" s="16">
        <v>314.20999999999998</v>
      </c>
      <c r="G48" s="16"/>
      <c r="H48" s="6">
        <f t="shared" si="0"/>
        <v>314.20999999999998</v>
      </c>
      <c r="J48" s="24">
        <f t="shared" si="1"/>
        <v>0</v>
      </c>
      <c r="K48" s="6">
        <f t="shared" si="2"/>
        <v>0</v>
      </c>
      <c r="L48" s="6">
        <f t="shared" si="3"/>
        <v>46756.12</v>
      </c>
    </row>
    <row r="49" spans="1:15" x14ac:dyDescent="0.25">
      <c r="A49" s="11">
        <v>42914</v>
      </c>
      <c r="B49" s="11">
        <v>42914</v>
      </c>
      <c r="C49" t="s">
        <v>57</v>
      </c>
      <c r="D49" s="12" t="s">
        <v>14</v>
      </c>
      <c r="E49" s="13" t="s">
        <v>58</v>
      </c>
      <c r="F49" s="16">
        <v>25</v>
      </c>
      <c r="G49" s="16"/>
      <c r="H49" s="6">
        <f t="shared" ref="H49:H53" si="4">F49+G49</f>
        <v>25</v>
      </c>
      <c r="J49" s="24">
        <f t="shared" ref="J49:J53" si="5">IF(G49=0, IF(D49="Y", (F49*$G$5) + (I49*$G$5), 0), 0)</f>
        <v>11</v>
      </c>
      <c r="K49" s="6">
        <f t="shared" ref="K49:K53" si="6">IF(H49&gt;0, 0, I49+J49)</f>
        <v>0</v>
      </c>
      <c r="L49" s="6">
        <f t="shared" ref="L49:L53" si="7">L48-H49-K49</f>
        <v>46731.12</v>
      </c>
    </row>
    <row r="50" spans="1:15" x14ac:dyDescent="0.25">
      <c r="A50" s="11">
        <v>42915</v>
      </c>
      <c r="B50" s="11">
        <v>42915</v>
      </c>
      <c r="C50" t="s">
        <v>31</v>
      </c>
      <c r="D50" s="12" t="s">
        <v>14</v>
      </c>
      <c r="E50" s="13" t="s">
        <v>59</v>
      </c>
      <c r="F50" s="16">
        <v>21.36</v>
      </c>
      <c r="G50" s="16"/>
      <c r="H50" s="6">
        <f t="shared" si="4"/>
        <v>21.36</v>
      </c>
      <c r="J50" s="24">
        <f t="shared" si="5"/>
        <v>9.3984000000000005</v>
      </c>
      <c r="K50" s="6">
        <f t="shared" si="6"/>
        <v>0</v>
      </c>
      <c r="L50" s="6">
        <f t="shared" si="7"/>
        <v>46709.760000000002</v>
      </c>
      <c r="O50" s="6"/>
    </row>
    <row r="51" spans="1:15" x14ac:dyDescent="0.25">
      <c r="A51" s="11">
        <v>42916</v>
      </c>
      <c r="B51" s="11">
        <v>42916</v>
      </c>
      <c r="C51" t="s">
        <v>33</v>
      </c>
      <c r="D51" s="12" t="s">
        <v>24</v>
      </c>
      <c r="E51" t="s">
        <v>79</v>
      </c>
      <c r="F51" s="16">
        <v>110.42</v>
      </c>
      <c r="G51" s="16"/>
      <c r="H51" s="6">
        <f t="shared" si="4"/>
        <v>110.42</v>
      </c>
      <c r="J51" s="24">
        <f t="shared" si="5"/>
        <v>0</v>
      </c>
      <c r="K51" s="6">
        <f t="shared" si="6"/>
        <v>0</v>
      </c>
      <c r="L51" s="6">
        <f t="shared" si="7"/>
        <v>46599.340000000004</v>
      </c>
    </row>
    <row r="52" spans="1:15" x14ac:dyDescent="0.25">
      <c r="A52" s="11">
        <v>42916</v>
      </c>
      <c r="B52" s="11">
        <v>42916</v>
      </c>
      <c r="C52" t="s">
        <v>33</v>
      </c>
      <c r="D52" s="12" t="s">
        <v>24</v>
      </c>
      <c r="E52" t="s">
        <v>79</v>
      </c>
      <c r="F52" s="16">
        <v>669.75</v>
      </c>
      <c r="G52" s="16"/>
      <c r="H52" s="6">
        <f t="shared" si="4"/>
        <v>669.75</v>
      </c>
      <c r="J52" s="24">
        <f t="shared" si="5"/>
        <v>0</v>
      </c>
      <c r="K52" s="6">
        <f t="shared" si="6"/>
        <v>0</v>
      </c>
      <c r="L52" s="6">
        <f t="shared" si="7"/>
        <v>45929.590000000004</v>
      </c>
    </row>
    <row r="53" spans="1:15" x14ac:dyDescent="0.25">
      <c r="A53" s="11">
        <v>42916</v>
      </c>
      <c r="B53" s="11">
        <v>42927</v>
      </c>
      <c r="C53" t="s">
        <v>27</v>
      </c>
      <c r="D53" s="12" t="s">
        <v>14</v>
      </c>
      <c r="E53" s="13" t="s">
        <v>82</v>
      </c>
      <c r="F53" s="16">
        <v>165.57</v>
      </c>
      <c r="G53" s="16"/>
      <c r="H53" s="6">
        <f t="shared" si="4"/>
        <v>165.57</v>
      </c>
      <c r="I53" s="24"/>
      <c r="J53" s="24">
        <f t="shared" si="5"/>
        <v>72.850799999999992</v>
      </c>
      <c r="K53" s="24">
        <f t="shared" si="6"/>
        <v>0</v>
      </c>
      <c r="L53" s="6">
        <f t="shared" si="7"/>
        <v>45764.020000000004</v>
      </c>
    </row>
    <row r="54" spans="1:15" x14ac:dyDescent="0.25">
      <c r="A54" s="11">
        <v>42916</v>
      </c>
      <c r="B54" s="11">
        <v>42927</v>
      </c>
      <c r="C54" t="s">
        <v>27</v>
      </c>
      <c r="D54" s="12" t="s">
        <v>14</v>
      </c>
      <c r="E54" s="13" t="s">
        <v>82</v>
      </c>
      <c r="F54" s="16">
        <v>37.58</v>
      </c>
      <c r="G54" s="16"/>
      <c r="H54" s="6">
        <f t="shared" ref="H54:H80" si="8">F54+G54</f>
        <v>37.58</v>
      </c>
      <c r="I54" s="24"/>
      <c r="J54" s="24">
        <f t="shared" ref="J54:J80" si="9">IF(G54=0, IF(D54="Y", (F54*$G$5) + (I54*$G$5), 0), 0)</f>
        <v>16.5352</v>
      </c>
      <c r="K54" s="24">
        <f t="shared" ref="K54:K80" si="10">IF(H54&gt;0, 0, I54+J54)</f>
        <v>0</v>
      </c>
      <c r="L54" s="6">
        <f t="shared" ref="L54:L80" si="11">L53-H54-K54</f>
        <v>45726.44</v>
      </c>
    </row>
    <row r="55" spans="1:15" x14ac:dyDescent="0.25">
      <c r="A55" s="11">
        <v>42916</v>
      </c>
      <c r="B55" s="11">
        <v>42927</v>
      </c>
      <c r="C55" t="s">
        <v>22</v>
      </c>
      <c r="D55" s="12" t="s">
        <v>14</v>
      </c>
      <c r="E55" s="13" t="s">
        <v>62</v>
      </c>
      <c r="F55" s="16">
        <v>144.38</v>
      </c>
      <c r="G55" s="16"/>
      <c r="H55" s="6">
        <f t="shared" si="8"/>
        <v>144.38</v>
      </c>
      <c r="I55" s="24"/>
      <c r="J55" s="24">
        <f t="shared" si="9"/>
        <v>63.527200000000001</v>
      </c>
      <c r="K55" s="24">
        <f t="shared" si="10"/>
        <v>0</v>
      </c>
      <c r="L55" s="6">
        <f t="shared" si="11"/>
        <v>45582.060000000005</v>
      </c>
    </row>
    <row r="56" spans="1:15" x14ac:dyDescent="0.25">
      <c r="A56" s="11">
        <v>42916</v>
      </c>
      <c r="B56" s="11">
        <v>42916</v>
      </c>
      <c r="C56" t="s">
        <v>23</v>
      </c>
      <c r="D56" s="12" t="s">
        <v>24</v>
      </c>
      <c r="E56" s="13" t="s">
        <v>60</v>
      </c>
      <c r="F56" s="16"/>
      <c r="G56" s="16">
        <v>2490.5300000000002</v>
      </c>
      <c r="H56" s="6">
        <f t="shared" si="8"/>
        <v>2490.5300000000002</v>
      </c>
      <c r="J56" s="24">
        <f t="shared" si="9"/>
        <v>0</v>
      </c>
      <c r="K56" s="6">
        <f t="shared" si="10"/>
        <v>0</v>
      </c>
      <c r="L56" s="6">
        <f t="shared" si="11"/>
        <v>43091.530000000006</v>
      </c>
    </row>
    <row r="57" spans="1:15" x14ac:dyDescent="0.25">
      <c r="A57" s="11">
        <v>42895</v>
      </c>
      <c r="B57" s="11">
        <v>42895</v>
      </c>
      <c r="C57" t="s">
        <v>16</v>
      </c>
      <c r="D57" s="12" t="s">
        <v>14</v>
      </c>
      <c r="E57" s="13" t="s">
        <v>64</v>
      </c>
      <c r="F57" s="16">
        <v>-0.06</v>
      </c>
      <c r="G57" s="16"/>
      <c r="H57" s="6">
        <f t="shared" si="8"/>
        <v>-0.06</v>
      </c>
      <c r="J57" s="24">
        <f t="shared" si="9"/>
        <v>-2.64E-2</v>
      </c>
      <c r="K57" s="16">
        <v>0</v>
      </c>
      <c r="L57" s="6">
        <f t="shared" si="11"/>
        <v>43091.590000000004</v>
      </c>
    </row>
    <row r="58" spans="1:15" x14ac:dyDescent="0.25">
      <c r="A58" s="11">
        <v>42906</v>
      </c>
      <c r="B58" s="11">
        <v>42927</v>
      </c>
      <c r="C58" t="s">
        <v>65</v>
      </c>
      <c r="D58" s="12" t="s">
        <v>14</v>
      </c>
      <c r="E58" s="13" t="s">
        <v>66</v>
      </c>
      <c r="F58" s="16">
        <v>34.76</v>
      </c>
      <c r="G58" s="16"/>
      <c r="H58" s="6">
        <f t="shared" si="8"/>
        <v>34.76</v>
      </c>
      <c r="J58" s="24">
        <f t="shared" si="9"/>
        <v>15.2944</v>
      </c>
      <c r="K58" s="6">
        <f t="shared" si="10"/>
        <v>0</v>
      </c>
      <c r="L58" s="6">
        <f t="shared" si="11"/>
        <v>43056.83</v>
      </c>
    </row>
    <row r="59" spans="1:15" x14ac:dyDescent="0.25">
      <c r="A59" s="11">
        <v>42928</v>
      </c>
      <c r="B59" s="11">
        <v>42928</v>
      </c>
      <c r="C59" t="s">
        <v>33</v>
      </c>
      <c r="D59" s="12" t="s">
        <v>24</v>
      </c>
      <c r="E59" t="s">
        <v>79</v>
      </c>
      <c r="F59" s="16">
        <v>259.94</v>
      </c>
      <c r="G59" s="16"/>
      <c r="H59" s="6">
        <f t="shared" si="8"/>
        <v>259.94</v>
      </c>
      <c r="J59" s="24">
        <f t="shared" si="9"/>
        <v>0</v>
      </c>
      <c r="K59" s="6">
        <f t="shared" si="10"/>
        <v>0</v>
      </c>
      <c r="L59" s="6">
        <f t="shared" si="11"/>
        <v>42796.89</v>
      </c>
    </row>
    <row r="60" spans="1:15" x14ac:dyDescent="0.25">
      <c r="A60" s="11">
        <v>42928</v>
      </c>
      <c r="B60" s="11">
        <v>42928</v>
      </c>
      <c r="C60" t="s">
        <v>33</v>
      </c>
      <c r="D60" s="12" t="s">
        <v>24</v>
      </c>
      <c r="E60" t="s">
        <v>79</v>
      </c>
      <c r="F60" s="16">
        <v>293.08</v>
      </c>
      <c r="G60" s="16"/>
      <c r="H60" s="6">
        <f t="shared" si="8"/>
        <v>293.08</v>
      </c>
      <c r="J60" s="24">
        <f t="shared" si="9"/>
        <v>0</v>
      </c>
      <c r="K60" s="6">
        <f t="shared" si="10"/>
        <v>0</v>
      </c>
      <c r="L60" s="6">
        <f t="shared" si="11"/>
        <v>42503.81</v>
      </c>
    </row>
    <row r="61" spans="1:15" x14ac:dyDescent="0.25">
      <c r="A61" s="11">
        <v>42887</v>
      </c>
      <c r="B61" s="11">
        <v>42929</v>
      </c>
      <c r="C61" t="s">
        <v>16</v>
      </c>
      <c r="D61" s="12" t="s">
        <v>14</v>
      </c>
      <c r="E61" s="13" t="s">
        <v>67</v>
      </c>
      <c r="F61" s="16">
        <v>130</v>
      </c>
      <c r="G61" s="16"/>
      <c r="H61" s="6">
        <f t="shared" si="8"/>
        <v>130</v>
      </c>
      <c r="J61" s="24">
        <f t="shared" si="9"/>
        <v>57.2</v>
      </c>
      <c r="K61" s="6">
        <f t="shared" si="10"/>
        <v>0</v>
      </c>
      <c r="L61" s="6">
        <f t="shared" si="11"/>
        <v>42373.81</v>
      </c>
    </row>
    <row r="62" spans="1:15" x14ac:dyDescent="0.25">
      <c r="A62" s="11">
        <v>42941</v>
      </c>
      <c r="B62" s="11">
        <v>42941</v>
      </c>
      <c r="C62" t="s">
        <v>69</v>
      </c>
      <c r="D62" s="12" t="s">
        <v>14</v>
      </c>
      <c r="E62" s="13" t="s">
        <v>70</v>
      </c>
      <c r="F62" s="16">
        <v>100</v>
      </c>
      <c r="G62" s="16"/>
      <c r="H62" s="6">
        <f t="shared" si="8"/>
        <v>100</v>
      </c>
      <c r="J62" s="24">
        <f t="shared" si="9"/>
        <v>44</v>
      </c>
      <c r="K62" s="6">
        <f t="shared" si="10"/>
        <v>0</v>
      </c>
      <c r="L62" s="6">
        <f t="shared" si="11"/>
        <v>42273.81</v>
      </c>
    </row>
    <row r="63" spans="1:15" x14ac:dyDescent="0.25">
      <c r="A63" s="11">
        <v>42941</v>
      </c>
      <c r="B63" s="11">
        <v>42941</v>
      </c>
      <c r="C63" t="s">
        <v>16</v>
      </c>
      <c r="D63" s="12" t="s">
        <v>14</v>
      </c>
      <c r="E63" s="13" t="s">
        <v>68</v>
      </c>
      <c r="F63" s="16">
        <v>-565.78</v>
      </c>
      <c r="G63" s="16"/>
      <c r="H63" s="6">
        <f t="shared" si="8"/>
        <v>-565.78</v>
      </c>
      <c r="J63" s="24">
        <f t="shared" si="9"/>
        <v>-248.94319999999999</v>
      </c>
      <c r="K63" s="16">
        <v>0</v>
      </c>
      <c r="L63" s="6">
        <f t="shared" si="11"/>
        <v>42839.59</v>
      </c>
    </row>
    <row r="64" spans="1:15" x14ac:dyDescent="0.25">
      <c r="A64" s="11">
        <v>42947</v>
      </c>
      <c r="B64" s="11">
        <v>42947</v>
      </c>
      <c r="C64" t="s">
        <v>23</v>
      </c>
      <c r="D64" s="12" t="s">
        <v>24</v>
      </c>
      <c r="E64" s="13" t="s">
        <v>71</v>
      </c>
      <c r="F64" s="16"/>
      <c r="G64" s="16">
        <v>-323.51</v>
      </c>
      <c r="H64" s="6">
        <f t="shared" si="8"/>
        <v>-323.51</v>
      </c>
      <c r="J64" s="24">
        <f t="shared" si="9"/>
        <v>0</v>
      </c>
      <c r="K64" s="6">
        <f t="shared" si="10"/>
        <v>0</v>
      </c>
      <c r="L64" s="6">
        <f t="shared" si="11"/>
        <v>43163.1</v>
      </c>
    </row>
    <row r="65" spans="1:15" x14ac:dyDescent="0.25">
      <c r="A65" s="11">
        <v>42933</v>
      </c>
      <c r="B65" s="11">
        <v>42951</v>
      </c>
      <c r="C65" t="s">
        <v>72</v>
      </c>
      <c r="D65" s="12" t="s">
        <v>14</v>
      </c>
      <c r="E65" s="13" t="s">
        <v>83</v>
      </c>
      <c r="F65" s="16">
        <f>361+2439.35</f>
        <v>2800.35</v>
      </c>
      <c r="G65" s="16"/>
      <c r="H65" s="6">
        <f t="shared" si="8"/>
        <v>2800.35</v>
      </c>
      <c r="J65" s="24">
        <f t="shared" si="9"/>
        <v>1232.154</v>
      </c>
      <c r="K65" s="6">
        <f t="shared" si="10"/>
        <v>0</v>
      </c>
      <c r="L65" s="6">
        <f t="shared" si="11"/>
        <v>40362.75</v>
      </c>
    </row>
    <row r="66" spans="1:15" x14ac:dyDescent="0.25">
      <c r="A66" s="11">
        <v>42947</v>
      </c>
      <c r="B66" s="11">
        <v>42958</v>
      </c>
      <c r="C66" t="s">
        <v>27</v>
      </c>
      <c r="D66" s="12" t="s">
        <v>14</v>
      </c>
      <c r="E66" s="13" t="s">
        <v>84</v>
      </c>
      <c r="F66" s="16">
        <v>225</v>
      </c>
      <c r="G66" s="16"/>
      <c r="H66" s="6">
        <f t="shared" si="8"/>
        <v>225</v>
      </c>
      <c r="J66" s="24">
        <f t="shared" si="9"/>
        <v>99</v>
      </c>
      <c r="K66" s="6">
        <f t="shared" si="10"/>
        <v>0</v>
      </c>
      <c r="L66" s="6">
        <f t="shared" si="11"/>
        <v>40137.75</v>
      </c>
    </row>
    <row r="67" spans="1:15" x14ac:dyDescent="0.25">
      <c r="A67" s="11">
        <v>42947</v>
      </c>
      <c r="B67" s="11">
        <v>42958</v>
      </c>
      <c r="C67" t="s">
        <v>27</v>
      </c>
      <c r="D67" s="12" t="s">
        <v>14</v>
      </c>
      <c r="E67" s="13" t="s">
        <v>84</v>
      </c>
      <c r="F67" s="16">
        <v>430.47</v>
      </c>
      <c r="G67" s="16"/>
      <c r="H67" s="6">
        <f t="shared" si="8"/>
        <v>430.47</v>
      </c>
      <c r="J67" s="24">
        <f t="shared" si="9"/>
        <v>189.4068</v>
      </c>
      <c r="K67" s="6">
        <f t="shared" si="10"/>
        <v>0</v>
      </c>
      <c r="L67" s="6">
        <f t="shared" si="11"/>
        <v>39707.279999999999</v>
      </c>
    </row>
    <row r="68" spans="1:15" x14ac:dyDescent="0.25">
      <c r="A68" s="11">
        <v>42947</v>
      </c>
      <c r="B68" s="11">
        <v>42958</v>
      </c>
      <c r="C68" t="s">
        <v>22</v>
      </c>
      <c r="D68" s="12" t="s">
        <v>14</v>
      </c>
      <c r="E68" s="13" t="s">
        <v>73</v>
      </c>
      <c r="F68" s="16">
        <v>305.67</v>
      </c>
      <c r="G68" s="16"/>
      <c r="H68" s="6">
        <f t="shared" si="8"/>
        <v>305.67</v>
      </c>
      <c r="J68" s="24">
        <f t="shared" si="9"/>
        <v>134.4948</v>
      </c>
      <c r="K68" s="6">
        <f t="shared" si="10"/>
        <v>0</v>
      </c>
      <c r="L68" s="6">
        <f t="shared" si="11"/>
        <v>39401.61</v>
      </c>
    </row>
    <row r="69" spans="1:15" x14ac:dyDescent="0.25">
      <c r="A69" s="11">
        <v>42933</v>
      </c>
      <c r="B69" s="11">
        <v>42965</v>
      </c>
      <c r="C69" t="s">
        <v>72</v>
      </c>
      <c r="D69" s="12" t="s">
        <v>14</v>
      </c>
      <c r="E69" s="13" t="s">
        <v>83</v>
      </c>
      <c r="F69" s="16">
        <f>312+1508.88</f>
        <v>1820.88</v>
      </c>
      <c r="G69" s="16"/>
      <c r="H69" s="6">
        <f t="shared" si="8"/>
        <v>1820.88</v>
      </c>
      <c r="J69" s="24">
        <f t="shared" si="9"/>
        <v>801.18720000000008</v>
      </c>
      <c r="K69" s="6">
        <f t="shared" si="10"/>
        <v>0</v>
      </c>
      <c r="L69" s="6">
        <f t="shared" si="11"/>
        <v>37580.730000000003</v>
      </c>
    </row>
    <row r="70" spans="1:15" x14ac:dyDescent="0.25">
      <c r="A70" s="11">
        <v>42908</v>
      </c>
      <c r="B70" s="11">
        <v>42968</v>
      </c>
      <c r="C70" t="s">
        <v>33</v>
      </c>
      <c r="D70" s="12" t="s">
        <v>24</v>
      </c>
      <c r="E70" s="13" t="s">
        <v>81</v>
      </c>
      <c r="F70" s="16">
        <v>309.08</v>
      </c>
      <c r="G70" s="16"/>
      <c r="H70" s="6">
        <f t="shared" si="8"/>
        <v>309.08</v>
      </c>
      <c r="J70" s="24">
        <f t="shared" si="9"/>
        <v>0</v>
      </c>
      <c r="K70" s="6">
        <f t="shared" si="10"/>
        <v>0</v>
      </c>
      <c r="L70" s="6">
        <f t="shared" si="11"/>
        <v>37271.65</v>
      </c>
    </row>
    <row r="71" spans="1:15" x14ac:dyDescent="0.25">
      <c r="A71" s="18">
        <v>42978</v>
      </c>
      <c r="B71" s="18">
        <v>42978</v>
      </c>
      <c r="C71" s="17" t="s">
        <v>23</v>
      </c>
      <c r="D71" s="25" t="s">
        <v>24</v>
      </c>
      <c r="E71" s="26" t="s">
        <v>74</v>
      </c>
      <c r="F71" s="16"/>
      <c r="G71" s="16">
        <v>173.95</v>
      </c>
      <c r="H71" s="6">
        <f t="shared" si="8"/>
        <v>173.95</v>
      </c>
      <c r="J71" s="24">
        <f t="shared" si="9"/>
        <v>0</v>
      </c>
      <c r="K71" s="6">
        <f t="shared" si="10"/>
        <v>0</v>
      </c>
      <c r="L71" s="6">
        <f t="shared" si="11"/>
        <v>37097.700000000004</v>
      </c>
    </row>
    <row r="72" spans="1:15" x14ac:dyDescent="0.25">
      <c r="A72" s="18">
        <v>42978</v>
      </c>
      <c r="B72" s="18">
        <v>42989</v>
      </c>
      <c r="C72" s="17" t="s">
        <v>27</v>
      </c>
      <c r="D72" s="25" t="s">
        <v>14</v>
      </c>
      <c r="E72" s="26" t="s">
        <v>85</v>
      </c>
      <c r="F72" s="16"/>
      <c r="G72" s="16"/>
      <c r="H72" s="6">
        <f t="shared" si="8"/>
        <v>0</v>
      </c>
      <c r="I72" s="24">
        <v>237.31</v>
      </c>
      <c r="J72" s="24">
        <f t="shared" si="9"/>
        <v>104.4164</v>
      </c>
      <c r="K72" s="6">
        <f t="shared" si="10"/>
        <v>341.72640000000001</v>
      </c>
      <c r="L72" s="6">
        <f t="shared" si="11"/>
        <v>36755.973600000005</v>
      </c>
    </row>
    <row r="73" spans="1:15" x14ac:dyDescent="0.25">
      <c r="A73" s="18">
        <v>42978</v>
      </c>
      <c r="B73" s="18">
        <v>42989</v>
      </c>
      <c r="C73" s="17" t="s">
        <v>27</v>
      </c>
      <c r="D73" s="25" t="s">
        <v>14</v>
      </c>
      <c r="E73" s="26" t="s">
        <v>85</v>
      </c>
      <c r="F73" s="16"/>
      <c r="G73" s="16"/>
      <c r="H73" s="6">
        <f t="shared" si="8"/>
        <v>0</v>
      </c>
      <c r="I73" s="24">
        <v>22.74</v>
      </c>
      <c r="J73" s="24">
        <f t="shared" si="9"/>
        <v>10.005599999999999</v>
      </c>
      <c r="K73" s="6">
        <f t="shared" si="10"/>
        <v>32.745599999999996</v>
      </c>
      <c r="L73" s="6">
        <f t="shared" si="11"/>
        <v>36723.228000000003</v>
      </c>
    </row>
    <row r="74" spans="1:15" x14ac:dyDescent="0.25">
      <c r="A74" s="18">
        <v>42978</v>
      </c>
      <c r="B74" s="18">
        <v>42989</v>
      </c>
      <c r="C74" s="17" t="s">
        <v>22</v>
      </c>
      <c r="D74" s="25" t="s">
        <v>14</v>
      </c>
      <c r="E74" s="26" t="s">
        <v>75</v>
      </c>
      <c r="F74" s="16"/>
      <c r="G74" s="16"/>
      <c r="H74" s="6">
        <f t="shared" si="8"/>
        <v>0</v>
      </c>
      <c r="I74" s="24">
        <v>152.29</v>
      </c>
      <c r="J74" s="24">
        <f t="shared" si="9"/>
        <v>67.007599999999996</v>
      </c>
      <c r="K74" s="6">
        <f t="shared" si="10"/>
        <v>219.29759999999999</v>
      </c>
      <c r="L74" s="6">
        <f t="shared" si="11"/>
        <v>36503.930400000005</v>
      </c>
    </row>
    <row r="75" spans="1:15" x14ac:dyDescent="0.25">
      <c r="A75" s="18">
        <v>43008</v>
      </c>
      <c r="B75" s="18">
        <v>43008</v>
      </c>
      <c r="C75" s="17" t="s">
        <v>23</v>
      </c>
      <c r="D75" s="25" t="s">
        <v>24</v>
      </c>
      <c r="E75" s="26" t="s">
        <v>76</v>
      </c>
      <c r="F75" s="16"/>
      <c r="G75" s="16"/>
      <c r="H75" s="6">
        <f t="shared" si="8"/>
        <v>0</v>
      </c>
      <c r="J75" s="24">
        <f t="shared" si="9"/>
        <v>0</v>
      </c>
      <c r="K75" s="6">
        <f t="shared" si="10"/>
        <v>0</v>
      </c>
      <c r="L75" s="6">
        <f t="shared" si="11"/>
        <v>36503.930400000005</v>
      </c>
    </row>
    <row r="76" spans="1:15" x14ac:dyDescent="0.25">
      <c r="A76" s="18">
        <v>43008</v>
      </c>
      <c r="B76" s="18">
        <v>43019</v>
      </c>
      <c r="C76" s="17" t="s">
        <v>27</v>
      </c>
      <c r="D76" s="25" t="s">
        <v>14</v>
      </c>
      <c r="E76" s="26" t="s">
        <v>86</v>
      </c>
      <c r="F76" s="16"/>
      <c r="G76" s="16"/>
      <c r="H76" s="6">
        <f t="shared" si="8"/>
        <v>0</v>
      </c>
      <c r="I76" s="24">
        <v>93.63</v>
      </c>
      <c r="J76" s="24">
        <f t="shared" si="9"/>
        <v>41.197199999999995</v>
      </c>
      <c r="K76" s="6">
        <f t="shared" si="10"/>
        <v>134.8272</v>
      </c>
      <c r="L76" s="6">
        <f t="shared" si="11"/>
        <v>36369.103200000005</v>
      </c>
      <c r="O76" s="6"/>
    </row>
    <row r="77" spans="1:15" x14ac:dyDescent="0.25">
      <c r="A77" s="18">
        <v>43008</v>
      </c>
      <c r="B77" s="18">
        <v>43019</v>
      </c>
      <c r="C77" s="17" t="s">
        <v>27</v>
      </c>
      <c r="D77" s="25" t="s">
        <v>14</v>
      </c>
      <c r="E77" s="26" t="s">
        <v>86</v>
      </c>
      <c r="F77" s="16"/>
      <c r="G77" s="16"/>
      <c r="H77" s="6">
        <f t="shared" si="8"/>
        <v>0</v>
      </c>
      <c r="I77" s="24">
        <v>474.62</v>
      </c>
      <c r="J77" s="24">
        <f t="shared" si="9"/>
        <v>208.83279999999999</v>
      </c>
      <c r="K77" s="6">
        <f t="shared" si="10"/>
        <v>683.45280000000002</v>
      </c>
      <c r="L77" s="6">
        <f t="shared" si="11"/>
        <v>35685.650400000006</v>
      </c>
    </row>
    <row r="78" spans="1:15" x14ac:dyDescent="0.25">
      <c r="A78" s="11">
        <v>43008</v>
      </c>
      <c r="B78" s="11">
        <v>43019</v>
      </c>
      <c r="C78" s="17" t="s">
        <v>22</v>
      </c>
      <c r="D78" s="12" t="s">
        <v>14</v>
      </c>
      <c r="E78" s="13" t="s">
        <v>77</v>
      </c>
      <c r="F78" s="16"/>
      <c r="G78" s="16"/>
      <c r="H78" s="6">
        <f t="shared" si="8"/>
        <v>0</v>
      </c>
      <c r="I78" s="24">
        <v>296.95999999999998</v>
      </c>
      <c r="J78" s="24">
        <f t="shared" si="9"/>
        <v>130.66239999999999</v>
      </c>
      <c r="K78" s="6">
        <f t="shared" si="10"/>
        <v>427.62239999999997</v>
      </c>
      <c r="L78" s="6">
        <f t="shared" si="11"/>
        <v>35258.028000000006</v>
      </c>
    </row>
    <row r="79" spans="1:15" x14ac:dyDescent="0.25">
      <c r="A79" s="11"/>
      <c r="B79" s="11"/>
      <c r="E79" s="13"/>
      <c r="H79" s="6">
        <f t="shared" si="8"/>
        <v>0</v>
      </c>
      <c r="I79" s="24"/>
      <c r="J79" s="24">
        <f t="shared" si="9"/>
        <v>0</v>
      </c>
      <c r="K79" s="6">
        <f t="shared" si="10"/>
        <v>0</v>
      </c>
      <c r="L79" s="6">
        <f t="shared" si="11"/>
        <v>35258.028000000006</v>
      </c>
    </row>
    <row r="80" spans="1:15" x14ac:dyDescent="0.25">
      <c r="A80" s="11"/>
      <c r="B80" s="11"/>
      <c r="E80" s="13"/>
      <c r="I80" s="24"/>
      <c r="J80" s="24"/>
      <c r="O80" s="6"/>
    </row>
    <row r="81" spans="1:15" x14ac:dyDescent="0.25">
      <c r="A81" s="11"/>
      <c r="B81" s="11"/>
      <c r="E81" s="13"/>
    </row>
    <row r="82" spans="1:15" x14ac:dyDescent="0.25">
      <c r="A82" s="11"/>
      <c r="B82" s="11"/>
      <c r="E82" s="13"/>
    </row>
    <row r="83" spans="1:15" x14ac:dyDescent="0.25">
      <c r="A83" s="11"/>
      <c r="B83" s="11"/>
      <c r="E83" s="13"/>
    </row>
    <row r="84" spans="1:15" x14ac:dyDescent="0.25">
      <c r="A84" s="11"/>
      <c r="B84" s="11"/>
      <c r="E84" s="13"/>
    </row>
    <row r="85" spans="1:15" x14ac:dyDescent="0.25">
      <c r="A85" s="11"/>
      <c r="B85" s="11"/>
      <c r="E85" s="13"/>
    </row>
    <row r="86" spans="1:15" x14ac:dyDescent="0.25">
      <c r="A86" s="11"/>
      <c r="B86" s="11"/>
      <c r="E86" s="13"/>
    </row>
    <row r="87" spans="1:15" x14ac:dyDescent="0.25">
      <c r="A87" s="11"/>
      <c r="B87" s="11"/>
      <c r="E87" s="13"/>
    </row>
    <row r="88" spans="1:15" x14ac:dyDescent="0.25">
      <c r="A88" s="11"/>
      <c r="B88" s="11"/>
      <c r="E88" s="13"/>
    </row>
    <row r="89" spans="1:15" x14ac:dyDescent="0.25">
      <c r="A89" s="11"/>
      <c r="B89" s="11"/>
      <c r="E89" s="13"/>
    </row>
    <row r="90" spans="1:15" x14ac:dyDescent="0.25">
      <c r="A90" s="11"/>
      <c r="B90" s="11"/>
      <c r="E90" s="13"/>
    </row>
    <row r="91" spans="1:15" x14ac:dyDescent="0.25">
      <c r="A91" s="18"/>
      <c r="B91" s="18"/>
      <c r="C91" s="17"/>
      <c r="D91" s="25"/>
      <c r="E91" s="26"/>
      <c r="F91" s="16"/>
      <c r="G91" s="16"/>
    </row>
    <row r="92" spans="1:15" x14ac:dyDescent="0.25">
      <c r="A92" s="18"/>
      <c r="B92" s="18"/>
      <c r="C92" s="17"/>
      <c r="D92" s="25"/>
      <c r="E92" s="26"/>
      <c r="F92" s="16"/>
      <c r="G92" s="16"/>
    </row>
    <row r="93" spans="1:15" x14ac:dyDescent="0.25">
      <c r="A93" s="18"/>
      <c r="B93" s="18"/>
      <c r="C93" s="17"/>
      <c r="D93" s="25"/>
      <c r="E93" s="26"/>
      <c r="F93" s="16"/>
      <c r="G93" s="16"/>
    </row>
    <row r="94" spans="1:15" x14ac:dyDescent="0.25">
      <c r="A94" s="18"/>
      <c r="B94" s="18"/>
      <c r="C94" s="17"/>
      <c r="D94" s="25"/>
      <c r="E94" s="26"/>
      <c r="F94" s="16"/>
      <c r="G94" s="16"/>
      <c r="O94" s="6"/>
    </row>
    <row r="95" spans="1:15" x14ac:dyDescent="0.25">
      <c r="A95" s="18"/>
      <c r="B95" s="18"/>
      <c r="C95" s="17"/>
      <c r="D95" s="25"/>
      <c r="E95" s="26"/>
      <c r="F95" s="16"/>
      <c r="G95" s="16"/>
    </row>
    <row r="96" spans="1:15" x14ac:dyDescent="0.25">
      <c r="A96" s="18"/>
      <c r="B96" s="18"/>
      <c r="C96" s="17"/>
      <c r="D96" s="25"/>
      <c r="E96" s="26"/>
      <c r="F96" s="16"/>
      <c r="G96" s="16"/>
    </row>
    <row r="97" spans="1:16" x14ac:dyDescent="0.25">
      <c r="A97" s="18"/>
      <c r="B97" s="18"/>
      <c r="C97" s="17"/>
      <c r="D97" s="25"/>
      <c r="E97" s="26"/>
      <c r="F97" s="16"/>
      <c r="G97" s="16"/>
    </row>
    <row r="98" spans="1:16" x14ac:dyDescent="0.25">
      <c r="A98" s="18"/>
      <c r="B98" s="18"/>
      <c r="C98" s="17"/>
      <c r="D98" s="25"/>
      <c r="E98" s="26"/>
      <c r="F98" s="16"/>
      <c r="G98" s="16"/>
      <c r="I98" s="24"/>
    </row>
    <row r="99" spans="1:16" x14ac:dyDescent="0.25">
      <c r="A99" s="18"/>
      <c r="B99" s="18"/>
      <c r="C99" s="17"/>
      <c r="D99" s="25"/>
      <c r="E99" s="26"/>
      <c r="F99" s="16"/>
      <c r="G99" s="16"/>
    </row>
    <row r="100" spans="1:16" x14ac:dyDescent="0.25">
      <c r="A100" s="18"/>
      <c r="B100" s="18"/>
      <c r="C100" s="17"/>
      <c r="D100" s="25"/>
      <c r="E100" s="26"/>
      <c r="F100" s="16"/>
      <c r="G100" s="16"/>
    </row>
    <row r="101" spans="1:16" x14ac:dyDescent="0.25">
      <c r="A101" s="18"/>
      <c r="B101" s="18"/>
      <c r="C101" s="17"/>
      <c r="D101" s="25"/>
      <c r="E101" s="26"/>
      <c r="F101" s="16"/>
      <c r="G101" s="16"/>
      <c r="I101" s="24"/>
    </row>
    <row r="102" spans="1:16" x14ac:dyDescent="0.25">
      <c r="A102" s="18"/>
      <c r="B102" s="18"/>
      <c r="C102" s="17"/>
      <c r="D102" s="25"/>
      <c r="E102" s="26"/>
      <c r="F102" s="16"/>
      <c r="G102" s="16"/>
      <c r="I102" s="19"/>
    </row>
    <row r="103" spans="1:16" x14ac:dyDescent="0.25">
      <c r="A103" s="18"/>
      <c r="B103" s="18"/>
      <c r="C103" s="17"/>
      <c r="D103" s="25"/>
      <c r="E103" s="26"/>
      <c r="F103" s="16"/>
      <c r="G103" s="16"/>
      <c r="I103" s="19"/>
    </row>
    <row r="104" spans="1:16" x14ac:dyDescent="0.25">
      <c r="A104" s="18"/>
      <c r="B104" s="18"/>
      <c r="C104" s="17"/>
      <c r="D104" s="25"/>
      <c r="E104" s="26"/>
      <c r="F104" s="16"/>
      <c r="G104" s="16"/>
      <c r="I104" s="24"/>
    </row>
    <row r="105" spans="1:16" x14ac:dyDescent="0.25">
      <c r="A105" s="18"/>
      <c r="B105" s="18"/>
      <c r="C105" s="17"/>
      <c r="D105" s="25"/>
      <c r="E105" s="26"/>
      <c r="F105" s="16"/>
      <c r="G105" s="16"/>
      <c r="P105" s="6"/>
    </row>
    <row r="106" spans="1:16" x14ac:dyDescent="0.25">
      <c r="A106" s="18"/>
      <c r="B106" s="18"/>
      <c r="C106" s="17"/>
      <c r="D106" s="25"/>
      <c r="E106" s="26"/>
      <c r="F106" s="16"/>
      <c r="G106" s="16"/>
    </row>
    <row r="107" spans="1:16" x14ac:dyDescent="0.25">
      <c r="A107" s="18"/>
      <c r="B107" s="18"/>
      <c r="C107" s="17"/>
      <c r="D107" s="25"/>
      <c r="E107" s="26"/>
      <c r="F107" s="16"/>
      <c r="G107" s="16"/>
    </row>
    <row r="108" spans="1:16" x14ac:dyDescent="0.25">
      <c r="A108" s="18"/>
      <c r="B108" s="18"/>
      <c r="C108" s="17"/>
      <c r="D108" s="25"/>
      <c r="E108" s="26"/>
      <c r="F108" s="16"/>
      <c r="G108" s="16"/>
    </row>
    <row r="109" spans="1:16" x14ac:dyDescent="0.25">
      <c r="A109" s="18"/>
      <c r="B109" s="18"/>
      <c r="C109" s="17"/>
      <c r="D109" s="25"/>
      <c r="E109" s="26"/>
      <c r="F109" s="16"/>
      <c r="G109" s="16"/>
    </row>
    <row r="110" spans="1:16" x14ac:dyDescent="0.25">
      <c r="A110" s="18"/>
      <c r="B110" s="18"/>
      <c r="C110" s="17"/>
      <c r="D110" s="25"/>
      <c r="E110" s="26"/>
      <c r="F110" s="16"/>
      <c r="G110" s="16"/>
    </row>
    <row r="111" spans="1:16" x14ac:dyDescent="0.25">
      <c r="A111" s="18"/>
      <c r="B111" s="18"/>
      <c r="C111" s="17"/>
      <c r="D111" s="25"/>
      <c r="E111" s="26"/>
      <c r="F111" s="16"/>
      <c r="G111" s="16"/>
    </row>
    <row r="112" spans="1:16" x14ac:dyDescent="0.25">
      <c r="A112" s="18"/>
      <c r="B112" s="18"/>
      <c r="C112" s="17"/>
      <c r="D112" s="25"/>
      <c r="E112" s="26"/>
      <c r="F112" s="16"/>
      <c r="G112" s="16"/>
    </row>
    <row r="113" spans="1:16" x14ac:dyDescent="0.25">
      <c r="A113" s="18"/>
      <c r="B113" s="18"/>
      <c r="C113" s="17"/>
      <c r="D113" s="25"/>
      <c r="E113" s="26"/>
      <c r="F113" s="16"/>
      <c r="G113" s="16"/>
    </row>
    <row r="114" spans="1:16" x14ac:dyDescent="0.25">
      <c r="A114" s="18"/>
      <c r="B114" s="18"/>
      <c r="C114" s="17"/>
      <c r="D114" s="25"/>
      <c r="E114" s="26"/>
      <c r="F114" s="16"/>
      <c r="G114" s="16"/>
    </row>
    <row r="115" spans="1:16" x14ac:dyDescent="0.25">
      <c r="A115" s="18"/>
      <c r="B115" s="18"/>
      <c r="C115" s="17"/>
      <c r="D115" s="25"/>
      <c r="E115" s="26"/>
      <c r="F115" s="16"/>
      <c r="G115" s="16"/>
    </row>
    <row r="116" spans="1:16" x14ac:dyDescent="0.25">
      <c r="A116" s="18"/>
      <c r="B116" s="18"/>
      <c r="C116" s="17"/>
      <c r="D116" s="25"/>
      <c r="E116" s="26"/>
      <c r="F116" s="16"/>
      <c r="G116" s="16"/>
      <c r="O116" s="6"/>
    </row>
    <row r="117" spans="1:16" x14ac:dyDescent="0.25">
      <c r="A117" s="18"/>
      <c r="B117" s="18"/>
      <c r="C117" s="17"/>
      <c r="D117" s="25"/>
      <c r="E117" s="26"/>
      <c r="F117" s="16"/>
      <c r="G117" s="16"/>
    </row>
    <row r="118" spans="1:16" x14ac:dyDescent="0.25">
      <c r="A118" s="18"/>
      <c r="B118" s="18"/>
      <c r="C118" s="17"/>
      <c r="D118" s="25"/>
      <c r="E118" s="26"/>
      <c r="F118" s="16"/>
      <c r="G118" s="16"/>
    </row>
    <row r="119" spans="1:16" x14ac:dyDescent="0.25">
      <c r="A119" s="18"/>
      <c r="B119" s="18"/>
      <c r="C119" s="17"/>
      <c r="D119" s="25"/>
      <c r="E119" s="26"/>
      <c r="F119" s="16"/>
      <c r="G119" s="16"/>
    </row>
    <row r="120" spans="1:16" x14ac:dyDescent="0.25">
      <c r="A120" s="18"/>
      <c r="B120" s="18"/>
      <c r="C120" s="17"/>
      <c r="D120" s="25"/>
      <c r="E120" s="26"/>
      <c r="F120" s="16"/>
      <c r="G120" s="16"/>
      <c r="N120" s="17"/>
      <c r="O120" s="14"/>
      <c r="P120" s="17"/>
    </row>
    <row r="121" spans="1:16" x14ac:dyDescent="0.25">
      <c r="A121" s="18"/>
      <c r="B121" s="18"/>
      <c r="C121" s="17"/>
      <c r="D121" s="25"/>
      <c r="E121" s="26"/>
      <c r="F121" s="16"/>
      <c r="G121" s="16"/>
      <c r="N121" s="17"/>
      <c r="O121" s="14"/>
      <c r="P121" s="17"/>
    </row>
    <row r="122" spans="1:16" x14ac:dyDescent="0.25">
      <c r="A122" s="18"/>
      <c r="B122" s="18"/>
      <c r="C122" s="17"/>
      <c r="D122" s="25"/>
      <c r="E122" s="26"/>
      <c r="F122" s="16"/>
      <c r="G122" s="16"/>
      <c r="N122" s="17"/>
      <c r="O122" s="14"/>
      <c r="P122" s="17"/>
    </row>
    <row r="123" spans="1:16" x14ac:dyDescent="0.25">
      <c r="A123" s="18"/>
      <c r="B123" s="18"/>
      <c r="C123" s="17"/>
      <c r="D123" s="25"/>
      <c r="E123" s="26"/>
      <c r="F123" s="16"/>
      <c r="G123" s="16"/>
      <c r="N123" s="17"/>
      <c r="O123" s="14"/>
      <c r="P123" s="16"/>
    </row>
    <row r="124" spans="1:16" x14ac:dyDescent="0.25">
      <c r="A124" s="18"/>
      <c r="B124" s="18"/>
      <c r="C124" s="17"/>
      <c r="D124" s="25"/>
      <c r="E124" s="26"/>
      <c r="F124" s="16"/>
      <c r="G124" s="16"/>
      <c r="O124" s="6"/>
    </row>
    <row r="125" spans="1:16" x14ac:dyDescent="0.25">
      <c r="A125" s="18"/>
      <c r="B125" s="18"/>
      <c r="C125" s="17"/>
      <c r="D125" s="25"/>
      <c r="E125" s="26"/>
      <c r="F125" s="16"/>
      <c r="G125" s="16"/>
    </row>
    <row r="126" spans="1:16" x14ac:dyDescent="0.25">
      <c r="A126" s="11"/>
      <c r="B126" s="11"/>
      <c r="E126" s="13"/>
    </row>
    <row r="127" spans="1:16" x14ac:dyDescent="0.25">
      <c r="A127" s="11"/>
      <c r="B127" s="11"/>
      <c r="E127" s="13"/>
    </row>
    <row r="128" spans="1:16" x14ac:dyDescent="0.25">
      <c r="A128" s="11"/>
      <c r="B128" s="11"/>
      <c r="E128" s="13"/>
    </row>
    <row r="129" spans="1:5" x14ac:dyDescent="0.25">
      <c r="A129" s="11"/>
      <c r="B129" s="11"/>
      <c r="E129" s="13"/>
    </row>
    <row r="130" spans="1:5" x14ac:dyDescent="0.25">
      <c r="A130" s="11"/>
      <c r="B130" s="11"/>
      <c r="E130" s="13"/>
    </row>
    <row r="131" spans="1:5" x14ac:dyDescent="0.25">
      <c r="A131" s="11"/>
      <c r="B131" s="11"/>
      <c r="E131" s="13"/>
    </row>
    <row r="132" spans="1:5" x14ac:dyDescent="0.25">
      <c r="A132" s="11"/>
      <c r="B132" s="11"/>
      <c r="E132" s="13"/>
    </row>
    <row r="133" spans="1:5" x14ac:dyDescent="0.25">
      <c r="A133" s="11"/>
      <c r="B133" s="11"/>
      <c r="E133" s="13"/>
    </row>
    <row r="134" spans="1:5" x14ac:dyDescent="0.25">
      <c r="A134" s="11"/>
      <c r="B134" s="11"/>
      <c r="E134" s="13"/>
    </row>
    <row r="135" spans="1:5" x14ac:dyDescent="0.25">
      <c r="A135" s="11"/>
      <c r="B135" s="11"/>
    </row>
    <row r="136" spans="1:5" x14ac:dyDescent="0.25">
      <c r="A136" s="11"/>
      <c r="B136" s="11"/>
      <c r="E136" s="13"/>
    </row>
    <row r="137" spans="1:5" x14ac:dyDescent="0.25">
      <c r="A137" s="11"/>
      <c r="B137" s="11"/>
      <c r="E137" s="13"/>
    </row>
    <row r="138" spans="1:5" x14ac:dyDescent="0.25">
      <c r="A138" s="11"/>
      <c r="B138" s="11"/>
      <c r="E138" s="13"/>
    </row>
    <row r="139" spans="1:5" x14ac:dyDescent="0.25">
      <c r="A139" s="11"/>
      <c r="B139" s="11"/>
      <c r="E139" s="13"/>
    </row>
    <row r="140" spans="1:5" x14ac:dyDescent="0.25">
      <c r="A140" s="11"/>
      <c r="B140" s="11"/>
      <c r="E140" s="13"/>
    </row>
    <row r="141" spans="1:5" x14ac:dyDescent="0.25">
      <c r="A141" s="11"/>
      <c r="B141" s="11"/>
      <c r="E141" s="13"/>
    </row>
    <row r="142" spans="1:5" x14ac:dyDescent="0.25">
      <c r="A142" s="11"/>
      <c r="B142" s="11"/>
      <c r="E142" s="13"/>
    </row>
    <row r="143" spans="1:5" x14ac:dyDescent="0.25">
      <c r="A143" s="11"/>
      <c r="B143" s="11"/>
      <c r="E143" s="13"/>
    </row>
    <row r="144" spans="1:5" x14ac:dyDescent="0.25">
      <c r="A144" s="11"/>
      <c r="B144" s="11"/>
      <c r="E144" s="13"/>
    </row>
    <row r="145" spans="1:5" x14ac:dyDescent="0.25">
      <c r="A145" s="11"/>
      <c r="B145" s="11"/>
      <c r="E145" s="13"/>
    </row>
    <row r="146" spans="1:5" x14ac:dyDescent="0.25">
      <c r="A146" s="11"/>
      <c r="B146" s="11"/>
      <c r="E146" s="13"/>
    </row>
    <row r="147" spans="1:5" x14ac:dyDescent="0.25">
      <c r="A147" s="11"/>
      <c r="B147" s="11"/>
      <c r="E147" s="13"/>
    </row>
    <row r="148" spans="1:5" x14ac:dyDescent="0.25">
      <c r="A148" s="11"/>
      <c r="B148" s="11"/>
      <c r="E148" s="13"/>
    </row>
    <row r="149" spans="1:5" x14ac:dyDescent="0.25">
      <c r="A149" s="11"/>
      <c r="B149" s="11"/>
      <c r="E149" s="13"/>
    </row>
    <row r="150" spans="1:5" x14ac:dyDescent="0.25">
      <c r="A150" s="11"/>
      <c r="B150" s="11"/>
      <c r="E150" s="13"/>
    </row>
    <row r="151" spans="1:5" x14ac:dyDescent="0.25">
      <c r="A151" s="11"/>
      <c r="B151" s="11"/>
      <c r="E151" s="13"/>
    </row>
    <row r="152" spans="1:5" x14ac:dyDescent="0.25">
      <c r="A152" s="11"/>
      <c r="B152" s="11"/>
      <c r="E152" s="13"/>
    </row>
    <row r="153" spans="1:5" x14ac:dyDescent="0.25">
      <c r="A153" s="11"/>
      <c r="B153" s="11"/>
      <c r="E153" s="13"/>
    </row>
    <row r="154" spans="1:5" x14ac:dyDescent="0.25">
      <c r="A154" s="11"/>
      <c r="B154" s="11"/>
      <c r="E154" s="13"/>
    </row>
    <row r="155" spans="1:5" x14ac:dyDescent="0.25">
      <c r="A155" s="11"/>
      <c r="B155" s="11"/>
      <c r="E155" s="13"/>
    </row>
    <row r="156" spans="1:5" x14ac:dyDescent="0.25">
      <c r="A156" s="11"/>
      <c r="B156" s="11"/>
      <c r="E156" s="13"/>
    </row>
    <row r="157" spans="1:5" x14ac:dyDescent="0.25">
      <c r="A157" s="11"/>
      <c r="B157" s="11"/>
      <c r="E157" s="13"/>
    </row>
    <row r="158" spans="1:5" x14ac:dyDescent="0.25">
      <c r="A158" s="11"/>
      <c r="B158" s="11"/>
      <c r="E158" s="13"/>
    </row>
    <row r="159" spans="1:5" x14ac:dyDescent="0.25">
      <c r="A159" s="11"/>
      <c r="B159" s="11"/>
      <c r="E159" s="13"/>
    </row>
    <row r="160" spans="1:5" x14ac:dyDescent="0.25">
      <c r="A160" s="11"/>
      <c r="B160" s="11"/>
      <c r="E160" s="13"/>
    </row>
    <row r="161" spans="1:5" x14ac:dyDescent="0.25">
      <c r="A161" s="11"/>
      <c r="B161" s="11"/>
      <c r="E161" s="13"/>
    </row>
    <row r="162" spans="1:5" x14ac:dyDescent="0.25">
      <c r="A162" s="11"/>
      <c r="B162" s="11"/>
      <c r="E162" s="13"/>
    </row>
    <row r="163" spans="1:5" x14ac:dyDescent="0.25">
      <c r="A163" s="11"/>
      <c r="B163" s="11"/>
      <c r="E163" s="13"/>
    </row>
    <row r="164" spans="1:5" x14ac:dyDescent="0.25">
      <c r="A164" s="11"/>
      <c r="B164" s="11"/>
      <c r="E164" s="13"/>
    </row>
    <row r="165" spans="1:5" x14ac:dyDescent="0.25">
      <c r="A165" s="11"/>
      <c r="B165" s="11"/>
      <c r="E165" s="13"/>
    </row>
    <row r="166" spans="1:5" x14ac:dyDescent="0.25">
      <c r="A166" s="11"/>
      <c r="B166" s="11"/>
      <c r="E166" s="13"/>
    </row>
    <row r="167" spans="1:5" x14ac:dyDescent="0.25">
      <c r="A167" s="11"/>
      <c r="B167" s="11"/>
      <c r="E167" s="13"/>
    </row>
    <row r="168" spans="1:5" x14ac:dyDescent="0.25">
      <c r="A168" s="11"/>
      <c r="B168" s="11"/>
      <c r="E168" s="13"/>
    </row>
    <row r="169" spans="1:5" x14ac:dyDescent="0.25">
      <c r="A169" s="11"/>
      <c r="B169" s="11"/>
      <c r="E169" s="13"/>
    </row>
    <row r="170" spans="1:5" x14ac:dyDescent="0.25">
      <c r="A170" s="11"/>
      <c r="B170" s="11"/>
      <c r="E170" s="13"/>
    </row>
    <row r="171" spans="1:5" x14ac:dyDescent="0.25">
      <c r="A171" s="11"/>
      <c r="B171" s="11"/>
      <c r="E171" s="13"/>
    </row>
    <row r="172" spans="1:5" x14ac:dyDescent="0.25">
      <c r="A172" s="11"/>
      <c r="B172" s="11"/>
      <c r="E172" s="13"/>
    </row>
    <row r="173" spans="1:5" x14ac:dyDescent="0.25">
      <c r="A173" s="11"/>
      <c r="B173" s="11"/>
      <c r="E173" s="13"/>
    </row>
    <row r="174" spans="1:5" x14ac:dyDescent="0.25">
      <c r="A174" s="11"/>
      <c r="B174" s="11"/>
      <c r="E174" s="13"/>
    </row>
    <row r="175" spans="1:5" x14ac:dyDescent="0.25">
      <c r="A175" s="11"/>
      <c r="B175" s="11"/>
      <c r="E175" s="13"/>
    </row>
    <row r="176" spans="1:5" x14ac:dyDescent="0.25">
      <c r="A176" s="11"/>
      <c r="B176" s="11"/>
      <c r="E176" s="13"/>
    </row>
    <row r="177" spans="1:5" x14ac:dyDescent="0.25">
      <c r="A177" s="11"/>
      <c r="B177" s="11"/>
      <c r="E177" s="13"/>
    </row>
    <row r="178" spans="1:5" x14ac:dyDescent="0.25">
      <c r="A178" s="11"/>
      <c r="B178" s="11"/>
      <c r="E178" s="13"/>
    </row>
    <row r="179" spans="1:5" x14ac:dyDescent="0.25">
      <c r="A179" s="11"/>
      <c r="B179" s="11"/>
      <c r="E179" s="13"/>
    </row>
    <row r="180" spans="1:5" x14ac:dyDescent="0.25">
      <c r="A180" s="11"/>
      <c r="B180" s="11"/>
      <c r="E180" s="13"/>
    </row>
    <row r="181" spans="1:5" x14ac:dyDescent="0.25">
      <c r="A181" s="11"/>
      <c r="B181" s="11"/>
      <c r="E181" s="13"/>
    </row>
    <row r="182" spans="1:5" x14ac:dyDescent="0.25">
      <c r="A182" s="11"/>
      <c r="B182" s="11"/>
      <c r="E182" s="13"/>
    </row>
    <row r="183" spans="1:5" x14ac:dyDescent="0.25">
      <c r="A183" s="11"/>
      <c r="B183" s="11"/>
      <c r="E183" s="13"/>
    </row>
    <row r="184" spans="1:5" x14ac:dyDescent="0.25">
      <c r="A184" s="11"/>
      <c r="B184" s="11"/>
      <c r="E184" s="13"/>
    </row>
    <row r="185" spans="1:5" x14ac:dyDescent="0.25">
      <c r="A185" s="11"/>
      <c r="B185" s="11"/>
      <c r="E185" s="13"/>
    </row>
    <row r="186" spans="1:5" x14ac:dyDescent="0.25">
      <c r="A186" s="11"/>
      <c r="B186" s="11"/>
      <c r="E186" s="13"/>
    </row>
    <row r="187" spans="1:5" x14ac:dyDescent="0.25">
      <c r="A187" s="11"/>
      <c r="B187" s="11"/>
      <c r="E187" s="13"/>
    </row>
    <row r="188" spans="1:5" x14ac:dyDescent="0.25">
      <c r="A188" s="11"/>
      <c r="B188" s="11"/>
      <c r="E188" s="13"/>
    </row>
    <row r="189" spans="1:5" x14ac:dyDescent="0.25">
      <c r="A189" s="11"/>
      <c r="B189" s="11"/>
      <c r="E189" s="13"/>
    </row>
    <row r="190" spans="1:5" x14ac:dyDescent="0.25">
      <c r="A190" s="11"/>
      <c r="B190" s="11"/>
      <c r="E190" s="13"/>
    </row>
    <row r="191" spans="1:5" x14ac:dyDescent="0.25">
      <c r="A191" s="11"/>
      <c r="B191" s="11"/>
      <c r="E191" s="13"/>
    </row>
    <row r="192" spans="1:5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12" x14ac:dyDescent="0.25">
      <c r="A241" s="11"/>
      <c r="B241" s="11"/>
      <c r="E241" s="13"/>
    </row>
    <row r="242" spans="1:12" x14ac:dyDescent="0.25">
      <c r="A242" s="11"/>
      <c r="B242" s="11"/>
      <c r="E242" s="13"/>
    </row>
    <row r="243" spans="1:12" x14ac:dyDescent="0.25">
      <c r="A243" s="11"/>
      <c r="B243" s="11"/>
      <c r="E243" s="13"/>
    </row>
    <row r="244" spans="1:12" x14ac:dyDescent="0.25">
      <c r="A244" s="11"/>
      <c r="B244" s="11"/>
      <c r="E244" s="13"/>
    </row>
    <row r="245" spans="1:12" x14ac:dyDescent="0.25">
      <c r="A245" s="11"/>
      <c r="B245" s="11"/>
      <c r="E245" s="13"/>
    </row>
    <row r="246" spans="1:12" x14ac:dyDescent="0.25">
      <c r="A246" s="11"/>
      <c r="B246" s="11"/>
      <c r="E246" s="13"/>
    </row>
    <row r="247" spans="1:12" x14ac:dyDescent="0.25">
      <c r="A247" s="11"/>
      <c r="B247" s="11"/>
      <c r="E247" s="13"/>
    </row>
    <row r="248" spans="1:12" x14ac:dyDescent="0.25">
      <c r="A248" s="11"/>
      <c r="B248" s="11"/>
      <c r="E248" s="13"/>
    </row>
    <row r="249" spans="1:12" x14ac:dyDescent="0.25">
      <c r="A249" s="11"/>
      <c r="B249" s="11"/>
      <c r="E249" s="13"/>
    </row>
    <row r="250" spans="1:12" x14ac:dyDescent="0.25">
      <c r="A250" s="11"/>
      <c r="B250" s="11"/>
      <c r="E250" s="13"/>
    </row>
    <row r="251" spans="1:12" x14ac:dyDescent="0.25">
      <c r="A251" s="11"/>
      <c r="B251" s="11"/>
      <c r="E251" s="13"/>
    </row>
    <row r="252" spans="1:12" x14ac:dyDescent="0.25">
      <c r="A252" s="11"/>
      <c r="B252" s="11"/>
      <c r="E252" s="13"/>
    </row>
    <row r="253" spans="1:12" x14ac:dyDescent="0.25">
      <c r="A253" s="11"/>
      <c r="B253" s="11"/>
      <c r="E253" s="13"/>
    </row>
    <row r="254" spans="1:12" x14ac:dyDescent="0.25">
      <c r="A254" s="11"/>
      <c r="B254" s="11"/>
      <c r="E254" s="13"/>
    </row>
    <row r="255" spans="1:12" s="21" customFormat="1" x14ac:dyDescent="0.25">
      <c r="A255" s="20"/>
      <c r="B255" s="20"/>
      <c r="D255" s="22"/>
      <c r="E255" s="23"/>
      <c r="F255" s="19"/>
      <c r="G255" s="19"/>
      <c r="H255" s="6"/>
      <c r="I255" s="19"/>
      <c r="J255" s="6"/>
      <c r="K255" s="6"/>
      <c r="L255" s="6"/>
    </row>
    <row r="256" spans="1:12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Running-4W6572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Koon, Leann</cp:lastModifiedBy>
  <dcterms:created xsi:type="dcterms:W3CDTF">2013-07-11T15:05:38Z</dcterms:created>
  <dcterms:modified xsi:type="dcterms:W3CDTF">2017-10-12T18:44:49Z</dcterms:modified>
</cp:coreProperties>
</file>