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48" windowWidth="15576" windowHeight="934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0" i="1" l="1"/>
  <c r="I20" i="1" s="1"/>
  <c r="J20" i="1" s="1"/>
  <c r="D33" i="1" l="1"/>
  <c r="F33" i="1" l="1"/>
  <c r="C33" i="1"/>
  <c r="E16" i="1" l="1"/>
  <c r="H16" i="1" s="1"/>
  <c r="E21" i="1"/>
  <c r="H21" i="1" s="1"/>
  <c r="E18" i="1"/>
  <c r="H18" i="1" s="1"/>
  <c r="E17" i="1"/>
  <c r="H17" i="1" s="1"/>
  <c r="E20" i="1"/>
  <c r="H20" i="1" s="1"/>
  <c r="C85" i="1" l="1"/>
  <c r="G12" i="1" l="1"/>
  <c r="I12" i="1" s="1"/>
  <c r="J12" i="1" s="1"/>
  <c r="G11" i="1"/>
  <c r="I11" i="1" s="1"/>
  <c r="J11" i="1" s="1"/>
  <c r="G10" i="1"/>
  <c r="E12" i="1" l="1"/>
  <c r="H12" i="1" s="1"/>
  <c r="I10" i="1"/>
  <c r="E10" i="1"/>
  <c r="E11" i="1"/>
  <c r="H11" i="1" s="1"/>
  <c r="G14" i="1"/>
  <c r="I14" i="1" s="1"/>
  <c r="J14" i="1" s="1"/>
  <c r="G19" i="1"/>
  <c r="I19" i="1" s="1"/>
  <c r="J19" i="1" s="1"/>
  <c r="G15" i="1"/>
  <c r="I15" i="1" s="1"/>
  <c r="J15" i="1" s="1"/>
  <c r="G22" i="1"/>
  <c r="I22" i="1" s="1"/>
  <c r="J22" i="1" s="1"/>
  <c r="J10" i="1" l="1"/>
  <c r="H10" i="1"/>
  <c r="G29" i="1"/>
  <c r="I29" i="1" s="1"/>
  <c r="J29" i="1" s="1"/>
  <c r="G13" i="1"/>
  <c r="G32" i="1"/>
  <c r="I32" i="1" s="1"/>
  <c r="J32" i="1" s="1"/>
  <c r="G31" i="1"/>
  <c r="I31" i="1" s="1"/>
  <c r="J31" i="1" s="1"/>
  <c r="G28" i="1"/>
  <c r="I28" i="1" s="1"/>
  <c r="J28" i="1" s="1"/>
  <c r="G26" i="1"/>
  <c r="I26" i="1" s="1"/>
  <c r="J26" i="1" s="1"/>
  <c r="G25" i="1"/>
  <c r="I25" i="1" s="1"/>
  <c r="J25" i="1" s="1"/>
  <c r="G24" i="1"/>
  <c r="G23" i="1"/>
  <c r="G30" i="1"/>
  <c r="I13" i="1" l="1"/>
  <c r="I30" i="1"/>
  <c r="J30" i="1" s="1"/>
  <c r="J13" i="1" l="1"/>
  <c r="E19" i="1"/>
  <c r="H19" i="1" s="1"/>
  <c r="E14" i="1"/>
  <c r="H14" i="1" s="1"/>
  <c r="E22" i="1"/>
  <c r="H22" i="1" s="1"/>
  <c r="E15" i="1"/>
  <c r="H15" i="1" s="1"/>
  <c r="E29" i="1"/>
  <c r="H29" i="1" s="1"/>
  <c r="E13" i="1"/>
  <c r="E30" i="1"/>
  <c r="H30" i="1" s="1"/>
  <c r="E26" i="1"/>
  <c r="H26" i="1" s="1"/>
  <c r="E28" i="1"/>
  <c r="H28" i="1" s="1"/>
  <c r="E32" i="1"/>
  <c r="H32" i="1" s="1"/>
  <c r="E31" i="1"/>
  <c r="H31" i="1" s="1"/>
  <c r="E25" i="1"/>
  <c r="D52" i="1"/>
  <c r="H13" i="1" l="1"/>
  <c r="H25" i="1"/>
  <c r="I24" i="1" l="1"/>
  <c r="J24" i="1" s="1"/>
  <c r="I23" i="1" l="1"/>
  <c r="G27" i="1"/>
  <c r="G33" i="1" s="1"/>
  <c r="J23" i="1" l="1"/>
  <c r="I27" i="1"/>
  <c r="I33" i="1" s="1"/>
  <c r="E27" i="1"/>
  <c r="E23" i="1"/>
  <c r="E24" i="1"/>
  <c r="H24" i="1" s="1"/>
  <c r="E33" i="1" l="1"/>
  <c r="H23" i="1"/>
  <c r="J27" i="1"/>
  <c r="J33" i="1" s="1"/>
  <c r="H27" i="1"/>
  <c r="H33" i="1" l="1"/>
</calcChain>
</file>

<file path=xl/sharedStrings.xml><?xml version="1.0" encoding="utf-8"?>
<sst xmlns="http://schemas.openxmlformats.org/spreadsheetml/2006/main" count="109" uniqueCount="78">
  <si>
    <t>Note:</t>
  </si>
  <si>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</si>
  <si>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</si>
  <si>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</si>
  <si>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</si>
  <si>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</si>
  <si>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Remaining UDO/Unexpended balances will be transferred back to partners via form 1575 (State Led) or (1576) FHWA Led.</t>
  </si>
  <si>
    <t>Funds Transferred to Project Per Partner</t>
  </si>
  <si>
    <t>State/Partner</t>
  </si>
  <si>
    <t>Funds
Obligated</t>
  </si>
  <si>
    <t xml:space="preserve">UDO
Un-Expended Funds to be Returned to Partners </t>
  </si>
  <si>
    <t>Un-Delivered Orders
 Un-Expended Funds</t>
  </si>
  <si>
    <t>Program Code 
(e.g., L560)</t>
  </si>
  <si>
    <t>Lead Agency Contact:  Kornel Kerenyi</t>
  </si>
  <si>
    <t xml:space="preserve"> </t>
  </si>
  <si>
    <t>Amount</t>
  </si>
  <si>
    <t>41-50-11034</t>
  </si>
  <si>
    <t>41-07-09003</t>
  </si>
  <si>
    <t>Invoices</t>
  </si>
  <si>
    <t>Invoice #</t>
  </si>
  <si>
    <t>26023712 IPAC</t>
  </si>
  <si>
    <t>Date</t>
  </si>
  <si>
    <t>26024806 IPAC</t>
  </si>
  <si>
    <t>41-07-10019</t>
  </si>
  <si>
    <t>41-07-09032</t>
  </si>
  <si>
    <t>41-50-13030</t>
  </si>
  <si>
    <t>Description</t>
  </si>
  <si>
    <t>PR#</t>
  </si>
  <si>
    <t>26027011 IPAC</t>
  </si>
  <si>
    <t>Obligations for 5(187)</t>
  </si>
  <si>
    <t>Closeout Funding Spreadsheet - Pooled Fund Project: TPF-5(187)</t>
  </si>
  <si>
    <t>41-50-12036</t>
  </si>
  <si>
    <t>26022606 IPAC</t>
  </si>
  <si>
    <t>26022607 IPAC</t>
  </si>
  <si>
    <t>26022608 IPAC</t>
  </si>
  <si>
    <t>26023137 IPAC</t>
  </si>
  <si>
    <t>26023138 IPAC</t>
  </si>
  <si>
    <t>26023713 IPAC</t>
  </si>
  <si>
    <t>26023714 IPAC</t>
  </si>
  <si>
    <t>DTFH6109X30007</t>
  </si>
  <si>
    <t>26030009 IPAC</t>
  </si>
  <si>
    <t>26025232 IPAC</t>
  </si>
  <si>
    <t>26025908 IPAC</t>
  </si>
  <si>
    <t>26025911 IPAC</t>
  </si>
  <si>
    <t>26021664 IPAC</t>
  </si>
  <si>
    <t>26024223 IPAC</t>
  </si>
  <si>
    <t>26024224 IPAC</t>
  </si>
  <si>
    <t>26021171 IPAC</t>
  </si>
  <si>
    <t>26021665 IPAC</t>
  </si>
  <si>
    <t>26017831 IPAC</t>
  </si>
  <si>
    <t>26018179 IPAC</t>
  </si>
  <si>
    <t>26018683 IPAC</t>
  </si>
  <si>
    <t>26019109 IPAC</t>
  </si>
  <si>
    <t>26019110 IPAC</t>
  </si>
  <si>
    <t>15X0100060.0000.040TPF5187.4150000000.25305.61006600</t>
  </si>
  <si>
    <t>15X0630D10.0000.040TPF5187.4107000000.25305.61006600</t>
  </si>
  <si>
    <t>Nebraska Dept of Roads ('10)</t>
  </si>
  <si>
    <t>Nebraska Dept of Roads ('11)</t>
  </si>
  <si>
    <t>Nebraska Dept of Roads ('12)</t>
  </si>
  <si>
    <t>Nebraska Dept of Roads ('13)</t>
  </si>
  <si>
    <t>Minnesota DOT ('10)</t>
  </si>
  <si>
    <t>Kansas DOT ('10)</t>
  </si>
  <si>
    <t>Iowa DOT ('10)</t>
  </si>
  <si>
    <t>South Dakota DOT ('11)</t>
  </si>
  <si>
    <t>Colorado DOT ('11)</t>
  </si>
  <si>
    <t>Colorado DOT ('12)</t>
  </si>
  <si>
    <t>South Dakota DOT ('08)</t>
  </si>
  <si>
    <t>Nebraska Dept of Roads ('09)</t>
  </si>
  <si>
    <t>Kansas DOT ('09)</t>
  </si>
  <si>
    <t>Minnesota DOT ('09)</t>
  </si>
  <si>
    <t>Iowa DOT ('09)</t>
  </si>
  <si>
    <t>Kansas DOT ('08)</t>
  </si>
  <si>
    <t>Iowa DOT ('08)</t>
  </si>
  <si>
    <t>26030762 IPAC</t>
  </si>
  <si>
    <t>Missouri DOT ('08)</t>
  </si>
  <si>
    <t>Updated 3/10/16</t>
  </si>
  <si>
    <t>Missouri DOT ('09)</t>
  </si>
  <si>
    <t>ND State Water Comm. ('09)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</si>
</sst>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  <numFmt numFmtId="166" formatCode="m/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10" fontId="2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Alignment="1"/>
    <xf numFmtId="165" fontId="3" fillId="0" borderId="3" xfId="0" applyNumberFormat="1" applyFont="1" applyFill="1" applyBorder="1" applyAlignment="1">
      <alignment horizontal="right"/>
    </xf>
    <xf numFmtId="43" fontId="3" fillId="3" borderId="3" xfId="1" applyFont="1" applyFill="1" applyBorder="1" applyAlignment="1">
      <alignment horizontal="right"/>
    </xf>
    <xf numFmtId="39" fontId="3" fillId="2" borderId="3" xfId="2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43" fontId="3" fillId="3" borderId="3" xfId="1" applyFont="1" applyFill="1" applyBorder="1"/>
    <xf numFmtId="164" fontId="2" fillId="3" borderId="3" xfId="0" applyNumberFormat="1" applyFont="1" applyFill="1" applyBorder="1" applyAlignment="1">
      <alignment horizontal="right"/>
    </xf>
    <xf numFmtId="43" fontId="2" fillId="2" borderId="3" xfId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10" fillId="4" borderId="3" xfId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3" xfId="0" applyFont="1" applyFill="1" applyBorder="1"/>
    <xf numFmtId="0" fontId="10" fillId="0" borderId="3" xfId="0" applyFont="1" applyFill="1" applyBorder="1"/>
    <xf numFmtId="44" fontId="3" fillId="0" borderId="3" xfId="2" applyFont="1" applyBorder="1" applyAlignment="1">
      <alignment horizontal="left"/>
    </xf>
    <xf numFmtId="0" fontId="3" fillId="0" borderId="3" xfId="0" applyFont="1" applyBorder="1"/>
    <xf numFmtId="44" fontId="3" fillId="0" borderId="0" xfId="0" applyNumberFormat="1" applyFont="1"/>
    <xf numFmtId="44" fontId="3" fillId="0" borderId="3" xfId="2" applyFont="1" applyBorder="1"/>
    <xf numFmtId="166" fontId="3" fillId="0" borderId="3" xfId="2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10" fillId="0" borderId="3" xfId="0" applyFont="1" applyFill="1" applyBorder="1" applyAlignment="1">
      <alignment wrapText="1"/>
    </xf>
    <xf numFmtId="0" fontId="2" fillId="0" borderId="3" xfId="0" applyFont="1" applyBorder="1"/>
    <xf numFmtId="14" fontId="3" fillId="0" borderId="0" xfId="0" applyNumberFormat="1" applyFont="1" applyFill="1" applyBorder="1"/>
    <xf numFmtId="44" fontId="3" fillId="0" borderId="0" xfId="2" applyFont="1" applyFill="1" applyBorder="1"/>
    <xf numFmtId="0" fontId="3" fillId="0" borderId="14" xfId="0" applyFont="1" applyBorder="1"/>
    <xf numFmtId="166" fontId="3" fillId="0" borderId="14" xfId="0" applyNumberFormat="1" applyFont="1" applyBorder="1" applyAlignment="1">
      <alignment horizontal="left"/>
    </xf>
    <xf numFmtId="0" fontId="0" fillId="0" borderId="0" xfId="0" applyBorder="1" applyAlignment="1"/>
    <xf numFmtId="44" fontId="3" fillId="0" borderId="3" xfId="2" applyFont="1" applyFill="1" applyBorder="1" applyAlignment="1">
      <alignment horizontal="left"/>
    </xf>
    <xf numFmtId="44" fontId="3" fillId="0" borderId="0" xfId="0" applyNumberFormat="1" applyFont="1" applyBorder="1"/>
    <xf numFmtId="44" fontId="3" fillId="0" borderId="0" xfId="2" applyFont="1"/>
    <xf numFmtId="44" fontId="3" fillId="0" borderId="0" xfId="0" applyNumberFormat="1" applyFont="1" applyFill="1"/>
    <xf numFmtId="39" fontId="3" fillId="0" borderId="0" xfId="0" applyNumberFormat="1" applyFont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0" fontId="2" fillId="0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 applyAlignment="1">
      <alignment horizontal="right"/>
    </xf>
    <xf numFmtId="0" fontId="12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Fill="1" applyBorder="1" applyAlignment="1"/>
    <xf numFmtId="0" fontId="5" fillId="0" borderId="0" xfId="0" applyFont="1" applyAlignment="1"/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10" xfId="0" applyFill="1" applyBorder="1" applyAlignment="1"/>
    <xf numFmtId="0" fontId="0" fillId="2" borderId="4" xfId="0" applyFill="1" applyBorder="1" applyAlignment="1"/>
    <xf numFmtId="0" fontId="0" fillId="2" borderId="11" xfId="0" applyFill="1" applyBorder="1" applyAlignment="1"/>
    <xf numFmtId="16" fontId="8" fillId="3" borderId="7" xfId="0" applyNumberFormat="1" applyFont="1" applyFill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8" fillId="3" borderId="5" xfId="0" applyFont="1" applyFill="1" applyBorder="1" applyAlignment="1">
      <alignment horizontal="left"/>
    </xf>
    <xf numFmtId="0" fontId="9" fillId="3" borderId="5" xfId="0" applyFont="1" applyFill="1" applyBorder="1" applyAlignment="1"/>
    <xf numFmtId="0" fontId="6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/>
    <xf numFmtId="0" fontId="7" fillId="4" borderId="2" xfId="0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7" fillId="0" borderId="6" xfId="0" applyFont="1" applyBorder="1" applyAlignment="1"/>
    <xf numFmtId="0" fontId="7" fillId="0" borderId="2" xfId="0" applyFont="1" applyBorder="1" applyAlignment="1"/>
    <xf numFmtId="0" fontId="6" fillId="0" borderId="1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6" xfId="0" applyFont="1" applyFill="1" applyBorder="1" applyAlignment="1"/>
    <xf numFmtId="0" fontId="7" fillId="3" borderId="2" xfId="0" applyFont="1" applyFill="1" applyBorder="1" applyAlignment="1"/>
    <xf numFmtId="0" fontId="6" fillId="4" borderId="1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</cellXfs>
  <cellStyles count="8">
    <cellStyle name="Comma" xfId="1" builtinId="3"/>
    <cellStyle name="Currency" xfId="2" builtinId="4"/>
    <cellStyle name="Currency 2" xfId="4"/>
    <cellStyle name="Currency 3" xfId="6"/>
    <cellStyle name="Normal" xfId="0" builtinId="0"/>
    <cellStyle name="Normal 2" xfId="3"/>
    <cellStyle name="Normal 3" xfId="5"/>
    <cellStyle name="Percent 2" xfId="7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5"/>
  <sheetViews>
    <sheetView tabSelected="1" topLeftCell="A4" zoomScaleNormal="100" workbookViewId="0">
      <selection activeCell="B91" sqref="B91:B92"/>
    </sheetView>
  </sheetViews>
  <sheetFormatPr defaultColWidth="9.109375" defaultRowHeight="13.8" x14ac:dyDescent="0.25"/>
  <cols>
    <col min="1" max="1" width="29.6640625" style="2" customWidth="1"/>
    <col min="2" max="2" width="20.5546875" style="2" customWidth="1"/>
    <col min="3" max="3" width="14.6640625" style="2" customWidth="1"/>
    <col min="4" max="4" width="16.88671875" style="2" customWidth="1"/>
    <col min="5" max="5" width="12.6640625" style="2" customWidth="1"/>
    <col min="6" max="6" width="13.33203125" style="2" customWidth="1"/>
    <col min="7" max="7" width="16.88671875" style="2" customWidth="1"/>
    <col min="8" max="8" width="12.109375" style="2" customWidth="1"/>
    <col min="9" max="9" width="13.77734375" style="2" customWidth="1"/>
    <col min="10" max="10" width="13.5546875" style="2" customWidth="1"/>
    <col min="11" max="11" width="12.44140625" style="2" bestFit="1" customWidth="1"/>
    <col min="12" max="12" width="9.109375" style="2"/>
    <col min="13" max="13" width="20.6640625" style="2" customWidth="1"/>
    <col min="14" max="16384" width="9.109375" style="2"/>
  </cols>
  <sheetData>
    <row r="1" spans="1:11" x14ac:dyDescent="0.25">
      <c r="A1" s="56" t="s">
        <v>30</v>
      </c>
      <c r="B1" s="57"/>
      <c r="C1" s="57"/>
      <c r="D1" s="57"/>
      <c r="E1" s="57"/>
      <c r="F1" s="57"/>
      <c r="G1" s="57"/>
      <c r="H1" s="57"/>
      <c r="I1" s="57"/>
      <c r="J1" s="58"/>
    </row>
    <row r="2" spans="1:11" x14ac:dyDescent="0.25">
      <c r="A2" s="59"/>
      <c r="B2" s="60"/>
      <c r="C2" s="60"/>
      <c r="D2" s="60"/>
      <c r="E2" s="60"/>
      <c r="F2" s="60"/>
      <c r="G2" s="60"/>
      <c r="H2" s="60"/>
      <c r="I2" s="60"/>
      <c r="J2" s="61"/>
    </row>
    <row r="3" spans="1:11" ht="14.4" thickBot="1" x14ac:dyDescent="0.3">
      <c r="A3" s="62"/>
      <c r="B3" s="63"/>
      <c r="C3" s="63"/>
      <c r="D3" s="63"/>
      <c r="E3" s="63"/>
      <c r="F3" s="63"/>
      <c r="G3" s="63"/>
      <c r="H3" s="63"/>
      <c r="I3" s="63"/>
      <c r="J3" s="64"/>
    </row>
    <row r="4" spans="1:11" ht="22.2" customHeight="1" thickBot="1" x14ac:dyDescent="0.35">
      <c r="A4" s="71" t="s">
        <v>13</v>
      </c>
      <c r="B4" s="72"/>
      <c r="C4" s="72"/>
      <c r="D4" s="72"/>
      <c r="E4" s="72"/>
      <c r="F4" s="72"/>
      <c r="G4" s="72"/>
      <c r="H4" s="72"/>
      <c r="I4" s="72"/>
      <c r="J4" s="72"/>
    </row>
    <row r="5" spans="1:11" x14ac:dyDescent="0.25">
      <c r="A5" s="65" t="s">
        <v>75</v>
      </c>
      <c r="B5" s="66"/>
      <c r="C5" s="66"/>
      <c r="D5" s="66"/>
      <c r="E5" s="66"/>
      <c r="F5" s="66"/>
      <c r="G5" s="66"/>
      <c r="H5" s="66"/>
      <c r="I5" s="66"/>
      <c r="J5" s="67"/>
    </row>
    <row r="6" spans="1:11" ht="14.4" thickBot="1" x14ac:dyDescent="0.3">
      <c r="A6" s="68"/>
      <c r="B6" s="69"/>
      <c r="C6" s="69"/>
      <c r="D6" s="69"/>
      <c r="E6" s="69"/>
      <c r="F6" s="69"/>
      <c r="G6" s="69"/>
      <c r="H6" s="69"/>
      <c r="I6" s="69"/>
      <c r="J6" s="70"/>
    </row>
    <row r="7" spans="1:11" ht="15.6" customHeight="1" x14ac:dyDescent="0.25">
      <c r="A7" s="76" t="s">
        <v>8</v>
      </c>
      <c r="B7" s="79" t="s">
        <v>12</v>
      </c>
      <c r="C7" s="82" t="s">
        <v>7</v>
      </c>
      <c r="D7" s="82" t="s">
        <v>9</v>
      </c>
      <c r="E7" s="79" t="s">
        <v>4</v>
      </c>
      <c r="F7" s="85" t="s">
        <v>2</v>
      </c>
      <c r="G7" s="85" t="s">
        <v>5</v>
      </c>
      <c r="H7" s="79" t="s">
        <v>3</v>
      </c>
      <c r="I7" s="90" t="s">
        <v>11</v>
      </c>
      <c r="J7" s="73" t="s">
        <v>10</v>
      </c>
      <c r="K7" s="3"/>
    </row>
    <row r="8" spans="1:11" ht="18" customHeight="1" x14ac:dyDescent="0.25">
      <c r="A8" s="77"/>
      <c r="B8" s="80"/>
      <c r="C8" s="83"/>
      <c r="D8" s="83"/>
      <c r="E8" s="80"/>
      <c r="F8" s="86"/>
      <c r="G8" s="88"/>
      <c r="H8" s="77"/>
      <c r="I8" s="91"/>
      <c r="J8" s="74"/>
    </row>
    <row r="9" spans="1:11" ht="42.75" customHeight="1" thickBot="1" x14ac:dyDescent="0.3">
      <c r="A9" s="78"/>
      <c r="B9" s="81"/>
      <c r="C9" s="84"/>
      <c r="D9" s="84"/>
      <c r="E9" s="81"/>
      <c r="F9" s="87"/>
      <c r="G9" s="89"/>
      <c r="H9" s="78"/>
      <c r="I9" s="92"/>
      <c r="J9" s="75"/>
    </row>
    <row r="10" spans="1:11" ht="13.95" x14ac:dyDescent="0.25">
      <c r="A10" s="22" t="s">
        <v>72</v>
      </c>
      <c r="B10" s="4"/>
      <c r="C10" s="11">
        <v>20000</v>
      </c>
      <c r="D10" s="11">
        <v>20000</v>
      </c>
      <c r="E10" s="9">
        <f t="shared" ref="E10:E32" si="0">C10/$C$33</f>
        <v>1.3279798040831394E-2</v>
      </c>
      <c r="F10" s="13">
        <v>20000</v>
      </c>
      <c r="G10" s="10">
        <f t="shared" ref="G10:G12" si="1">SUM(F10:F10)</f>
        <v>20000</v>
      </c>
      <c r="H10" s="9">
        <f t="shared" ref="H10:H12" si="2">E10</f>
        <v>1.3279798040831394E-2</v>
      </c>
      <c r="I10" s="16">
        <f t="shared" ref="I10:I12" si="3">SUM(C10)-G10</f>
        <v>0</v>
      </c>
      <c r="J10" s="17">
        <f t="shared" ref="J10:J12" si="4">SUM(I10:I10)</f>
        <v>0</v>
      </c>
    </row>
    <row r="11" spans="1:11" ht="13.95" x14ac:dyDescent="0.25">
      <c r="A11" s="22" t="s">
        <v>71</v>
      </c>
      <c r="B11" s="4"/>
      <c r="C11" s="11">
        <v>85712</v>
      </c>
      <c r="D11" s="11">
        <v>85712</v>
      </c>
      <c r="E11" s="9">
        <f t="shared" si="0"/>
        <v>5.6911902483787025E-2</v>
      </c>
      <c r="F11" s="13">
        <v>85712</v>
      </c>
      <c r="G11" s="10">
        <f t="shared" si="1"/>
        <v>85712</v>
      </c>
      <c r="H11" s="9">
        <f t="shared" si="2"/>
        <v>5.6911902483787025E-2</v>
      </c>
      <c r="I11" s="16">
        <f t="shared" si="3"/>
        <v>0</v>
      </c>
      <c r="J11" s="17">
        <f t="shared" si="4"/>
        <v>0</v>
      </c>
    </row>
    <row r="12" spans="1:11" ht="13.95" x14ac:dyDescent="0.25">
      <c r="A12" s="22" t="s">
        <v>74</v>
      </c>
      <c r="B12" s="4"/>
      <c r="C12" s="11">
        <v>10000</v>
      </c>
      <c r="D12" s="11">
        <v>10000</v>
      </c>
      <c r="E12" s="9">
        <f t="shared" si="0"/>
        <v>6.6398990204156972E-3</v>
      </c>
      <c r="F12" s="13">
        <v>10000</v>
      </c>
      <c r="G12" s="10">
        <f t="shared" si="1"/>
        <v>10000</v>
      </c>
      <c r="H12" s="9">
        <f t="shared" si="2"/>
        <v>6.6398990204156972E-3</v>
      </c>
      <c r="I12" s="16">
        <f t="shared" si="3"/>
        <v>0</v>
      </c>
      <c r="J12" s="17">
        <f t="shared" si="4"/>
        <v>0</v>
      </c>
    </row>
    <row r="13" spans="1:11" ht="13.95" x14ac:dyDescent="0.25">
      <c r="A13" s="22" t="s">
        <v>66</v>
      </c>
      <c r="B13" s="4"/>
      <c r="C13" s="11">
        <v>58666</v>
      </c>
      <c r="D13" s="11">
        <v>58666</v>
      </c>
      <c r="E13" s="9">
        <f t="shared" si="0"/>
        <v>3.895363159317073E-2</v>
      </c>
      <c r="F13" s="13">
        <v>58666</v>
      </c>
      <c r="G13" s="10">
        <f t="shared" ref="G13:G32" si="5">SUM(F13:F13)</f>
        <v>58666</v>
      </c>
      <c r="H13" s="9">
        <f t="shared" ref="H13:H32" si="6">E13</f>
        <v>3.895363159317073E-2</v>
      </c>
      <c r="I13" s="16">
        <f t="shared" ref="I13:I32" si="7">SUM(C13)-G13</f>
        <v>0</v>
      </c>
      <c r="J13" s="17">
        <f t="shared" ref="J13:J32" si="8">SUM(I13:I13)</f>
        <v>0</v>
      </c>
    </row>
    <row r="14" spans="1:11" ht="13.95" x14ac:dyDescent="0.25">
      <c r="A14" s="29" t="s">
        <v>70</v>
      </c>
      <c r="B14" s="4"/>
      <c r="C14" s="11">
        <v>20000</v>
      </c>
      <c r="D14" s="11">
        <v>20000</v>
      </c>
      <c r="E14" s="9">
        <f t="shared" si="0"/>
        <v>1.3279798040831394E-2</v>
      </c>
      <c r="F14" s="13">
        <v>20000</v>
      </c>
      <c r="G14" s="10">
        <f t="shared" si="5"/>
        <v>20000</v>
      </c>
      <c r="H14" s="9">
        <f t="shared" si="6"/>
        <v>1.3279798040831394E-2</v>
      </c>
      <c r="I14" s="16">
        <f t="shared" si="7"/>
        <v>0</v>
      </c>
      <c r="J14" s="17">
        <f t="shared" si="8"/>
        <v>0</v>
      </c>
    </row>
    <row r="15" spans="1:11" x14ac:dyDescent="0.25">
      <c r="A15" s="22" t="s">
        <v>68</v>
      </c>
      <c r="B15" s="4" t="s">
        <v>14</v>
      </c>
      <c r="C15" s="11">
        <v>91301</v>
      </c>
      <c r="D15" s="11">
        <v>91301</v>
      </c>
      <c r="E15" s="9">
        <f t="shared" si="0"/>
        <v>6.0622942046297361E-2</v>
      </c>
      <c r="F15" s="13">
        <v>91301</v>
      </c>
      <c r="G15" s="10">
        <f t="shared" si="5"/>
        <v>91301</v>
      </c>
      <c r="H15" s="9">
        <f t="shared" si="6"/>
        <v>6.0622942046297361E-2</v>
      </c>
      <c r="I15" s="16">
        <f t="shared" si="7"/>
        <v>0</v>
      </c>
      <c r="J15" s="17">
        <f t="shared" si="8"/>
        <v>0</v>
      </c>
      <c r="K15" s="40"/>
    </row>
    <row r="16" spans="1:11" x14ac:dyDescent="0.25">
      <c r="A16" s="22" t="s">
        <v>76</v>
      </c>
      <c r="B16" s="4"/>
      <c r="C16" s="11">
        <v>50000</v>
      </c>
      <c r="D16" s="11">
        <v>50000</v>
      </c>
      <c r="E16" s="9">
        <f t="shared" si="0"/>
        <v>3.3199495102078487E-2</v>
      </c>
      <c r="F16" s="13">
        <v>50000</v>
      </c>
      <c r="G16" s="10">
        <v>50000</v>
      </c>
      <c r="H16" s="9">
        <f t="shared" si="6"/>
        <v>3.3199495102078487E-2</v>
      </c>
      <c r="I16" s="16"/>
      <c r="J16" s="17"/>
      <c r="K16" s="40"/>
    </row>
    <row r="17" spans="1:13" x14ac:dyDescent="0.25">
      <c r="A17" s="22" t="s">
        <v>76</v>
      </c>
      <c r="B17" s="4"/>
      <c r="C17" s="11">
        <v>50000</v>
      </c>
      <c r="D17" s="11">
        <v>50000</v>
      </c>
      <c r="E17" s="9">
        <f t="shared" si="0"/>
        <v>3.3199495102078487E-2</v>
      </c>
      <c r="F17" s="13">
        <v>50000</v>
      </c>
      <c r="G17" s="10">
        <v>50000</v>
      </c>
      <c r="H17" s="9">
        <f t="shared" si="6"/>
        <v>3.3199495102078487E-2</v>
      </c>
      <c r="I17" s="16"/>
      <c r="J17" s="17"/>
      <c r="K17" s="40"/>
    </row>
    <row r="18" spans="1:13" x14ac:dyDescent="0.25">
      <c r="A18" s="22" t="s">
        <v>69</v>
      </c>
      <c r="B18" s="4"/>
      <c r="C18" s="11">
        <v>82374</v>
      </c>
      <c r="D18" s="11">
        <v>82374</v>
      </c>
      <c r="E18" s="9">
        <f t="shared" si="0"/>
        <v>5.4695504190772265E-2</v>
      </c>
      <c r="F18" s="13">
        <v>82374</v>
      </c>
      <c r="G18" s="10">
        <v>82374</v>
      </c>
      <c r="H18" s="9">
        <f t="shared" si="6"/>
        <v>5.4695504190772265E-2</v>
      </c>
      <c r="I18" s="16"/>
      <c r="J18" s="17"/>
      <c r="K18" s="40"/>
    </row>
    <row r="19" spans="1:13" x14ac:dyDescent="0.25">
      <c r="A19" s="22" t="s">
        <v>69</v>
      </c>
      <c r="B19" s="4"/>
      <c r="C19" s="11">
        <v>33333</v>
      </c>
      <c r="D19" s="11">
        <v>33333</v>
      </c>
      <c r="E19" s="9">
        <f t="shared" si="0"/>
        <v>2.2132775404751646E-2</v>
      </c>
      <c r="F19" s="13">
        <v>33333</v>
      </c>
      <c r="G19" s="10">
        <f t="shared" si="5"/>
        <v>33333</v>
      </c>
      <c r="H19" s="9">
        <f t="shared" si="6"/>
        <v>2.2132775404751646E-2</v>
      </c>
      <c r="I19" s="16">
        <f t="shared" si="7"/>
        <v>0</v>
      </c>
      <c r="J19" s="17">
        <f t="shared" si="8"/>
        <v>0</v>
      </c>
    </row>
    <row r="20" spans="1:13" x14ac:dyDescent="0.25">
      <c r="A20" s="22" t="s">
        <v>69</v>
      </c>
      <c r="B20" s="4"/>
      <c r="C20" s="11">
        <v>100000</v>
      </c>
      <c r="D20" s="11">
        <v>100000</v>
      </c>
      <c r="E20" s="9">
        <f t="shared" si="0"/>
        <v>6.6398990204156974E-2</v>
      </c>
      <c r="F20" s="13">
        <v>100000</v>
      </c>
      <c r="G20" s="10">
        <f t="shared" si="5"/>
        <v>100000</v>
      </c>
      <c r="H20" s="9">
        <f t="shared" si="6"/>
        <v>6.6398990204156974E-2</v>
      </c>
      <c r="I20" s="16">
        <f t="shared" si="7"/>
        <v>0</v>
      </c>
      <c r="J20" s="17">
        <f t="shared" si="8"/>
        <v>0</v>
      </c>
    </row>
    <row r="21" spans="1:13" x14ac:dyDescent="0.25">
      <c r="A21" s="22" t="s">
        <v>77</v>
      </c>
      <c r="B21" s="4"/>
      <c r="C21" s="11">
        <v>184400</v>
      </c>
      <c r="D21" s="11">
        <v>184400</v>
      </c>
      <c r="E21" s="9">
        <f t="shared" si="0"/>
        <v>0.12243973793646547</v>
      </c>
      <c r="F21" s="13">
        <v>184400</v>
      </c>
      <c r="G21" s="10">
        <v>184400</v>
      </c>
      <c r="H21" s="9">
        <f t="shared" si="6"/>
        <v>0.12243973793646547</v>
      </c>
      <c r="I21" s="16"/>
      <c r="J21" s="17"/>
    </row>
    <row r="22" spans="1:13" x14ac:dyDescent="0.25">
      <c r="A22" s="22" t="s">
        <v>67</v>
      </c>
      <c r="B22" s="4"/>
      <c r="C22" s="11">
        <v>78992</v>
      </c>
      <c r="D22" s="11">
        <v>78992</v>
      </c>
      <c r="E22" s="9">
        <f t="shared" si="0"/>
        <v>5.2449890342067679E-2</v>
      </c>
      <c r="F22" s="13">
        <v>78992</v>
      </c>
      <c r="G22" s="10">
        <f t="shared" si="5"/>
        <v>78992</v>
      </c>
      <c r="H22" s="9">
        <f t="shared" si="6"/>
        <v>5.2449890342067679E-2</v>
      </c>
      <c r="I22" s="16">
        <f t="shared" si="7"/>
        <v>0</v>
      </c>
      <c r="J22" s="17">
        <f t="shared" si="8"/>
        <v>0</v>
      </c>
    </row>
    <row r="23" spans="1:13" ht="13.95" x14ac:dyDescent="0.25">
      <c r="A23" s="29" t="s">
        <v>62</v>
      </c>
      <c r="B23" s="4"/>
      <c r="C23" s="11">
        <v>20000</v>
      </c>
      <c r="D23" s="11">
        <v>20000</v>
      </c>
      <c r="E23" s="9">
        <f t="shared" si="0"/>
        <v>1.3279798040831394E-2</v>
      </c>
      <c r="F23" s="13">
        <v>20000</v>
      </c>
      <c r="G23" s="10">
        <f t="shared" si="5"/>
        <v>20000</v>
      </c>
      <c r="H23" s="9">
        <f t="shared" si="6"/>
        <v>1.3279798040831394E-2</v>
      </c>
      <c r="I23" s="16">
        <f t="shared" si="7"/>
        <v>0</v>
      </c>
      <c r="J23" s="17">
        <f t="shared" si="8"/>
        <v>0</v>
      </c>
    </row>
    <row r="24" spans="1:13" ht="13.95" x14ac:dyDescent="0.25">
      <c r="A24" s="22" t="s">
        <v>61</v>
      </c>
      <c r="B24" s="4" t="s">
        <v>14</v>
      </c>
      <c r="C24" s="11">
        <v>91300</v>
      </c>
      <c r="D24" s="11">
        <v>91300</v>
      </c>
      <c r="E24" s="9">
        <f t="shared" si="0"/>
        <v>6.0622278056395321E-2</v>
      </c>
      <c r="F24" s="13">
        <v>91300</v>
      </c>
      <c r="G24" s="10">
        <f t="shared" si="5"/>
        <v>91300</v>
      </c>
      <c r="H24" s="9">
        <f t="shared" si="6"/>
        <v>6.0622278056395321E-2</v>
      </c>
      <c r="I24" s="16">
        <f t="shared" si="7"/>
        <v>0</v>
      </c>
      <c r="J24" s="17">
        <f t="shared" si="8"/>
        <v>0</v>
      </c>
      <c r="K24" s="40"/>
    </row>
    <row r="25" spans="1:13" ht="13.95" x14ac:dyDescent="0.25">
      <c r="A25" s="22" t="s">
        <v>60</v>
      </c>
      <c r="B25" s="4"/>
      <c r="C25" s="11">
        <v>66667</v>
      </c>
      <c r="D25" s="11">
        <v>66667</v>
      </c>
      <c r="E25" s="9">
        <f t="shared" si="0"/>
        <v>4.4266214799405332E-2</v>
      </c>
      <c r="F25" s="13">
        <v>66667</v>
      </c>
      <c r="G25" s="10">
        <f t="shared" si="5"/>
        <v>66667</v>
      </c>
      <c r="H25" s="9">
        <f t="shared" si="6"/>
        <v>4.4266214799405332E-2</v>
      </c>
      <c r="I25" s="16">
        <f t="shared" si="7"/>
        <v>0</v>
      </c>
      <c r="J25" s="17">
        <f t="shared" si="8"/>
        <v>0</v>
      </c>
    </row>
    <row r="26" spans="1:13" ht="13.95" x14ac:dyDescent="0.25">
      <c r="A26" s="22" t="s">
        <v>56</v>
      </c>
      <c r="B26" s="4"/>
      <c r="C26" s="11">
        <v>78992</v>
      </c>
      <c r="D26" s="11">
        <v>78992</v>
      </c>
      <c r="E26" s="9">
        <f t="shared" si="0"/>
        <v>5.2449890342067679E-2</v>
      </c>
      <c r="F26" s="13">
        <v>78992</v>
      </c>
      <c r="G26" s="10">
        <f t="shared" si="5"/>
        <v>78992</v>
      </c>
      <c r="H26" s="9">
        <f t="shared" si="6"/>
        <v>5.2449890342067679E-2</v>
      </c>
      <c r="I26" s="16">
        <f t="shared" si="7"/>
        <v>0</v>
      </c>
      <c r="J26" s="17">
        <f t="shared" si="8"/>
        <v>0</v>
      </c>
    </row>
    <row r="27" spans="1:13" ht="13.95" x14ac:dyDescent="0.25">
      <c r="A27" s="29" t="s">
        <v>64</v>
      </c>
      <c r="B27" s="4"/>
      <c r="C27" s="11">
        <v>15000</v>
      </c>
      <c r="D27" s="11">
        <v>15000</v>
      </c>
      <c r="E27" s="9">
        <f t="shared" si="0"/>
        <v>9.9598485306235454E-3</v>
      </c>
      <c r="F27" s="13">
        <v>15000</v>
      </c>
      <c r="G27" s="10">
        <f t="shared" si="5"/>
        <v>15000</v>
      </c>
      <c r="H27" s="9">
        <f t="shared" si="6"/>
        <v>9.9598485306235454E-3</v>
      </c>
      <c r="I27" s="16">
        <f t="shared" si="7"/>
        <v>0</v>
      </c>
      <c r="J27" s="17">
        <f t="shared" si="8"/>
        <v>0</v>
      </c>
    </row>
    <row r="28" spans="1:13" x14ac:dyDescent="0.25">
      <c r="A28" s="22" t="s">
        <v>57</v>
      </c>
      <c r="B28" s="4"/>
      <c r="C28" s="11">
        <v>78992</v>
      </c>
      <c r="D28" s="11">
        <v>78992</v>
      </c>
      <c r="E28" s="9">
        <f t="shared" si="0"/>
        <v>5.2449890342067679E-2</v>
      </c>
      <c r="F28" s="13">
        <v>78992</v>
      </c>
      <c r="G28" s="10">
        <f t="shared" si="5"/>
        <v>78992</v>
      </c>
      <c r="H28" s="9">
        <f t="shared" si="6"/>
        <v>5.2449890342067679E-2</v>
      </c>
      <c r="I28" s="16">
        <f t="shared" si="7"/>
        <v>0</v>
      </c>
      <c r="J28" s="17">
        <f t="shared" si="8"/>
        <v>0</v>
      </c>
    </row>
    <row r="29" spans="1:13" x14ac:dyDescent="0.25">
      <c r="A29" s="22" t="s">
        <v>63</v>
      </c>
      <c r="B29" s="4"/>
      <c r="C29" s="11">
        <v>117334</v>
      </c>
      <c r="D29" s="11">
        <v>117334</v>
      </c>
      <c r="E29" s="9">
        <f t="shared" si="0"/>
        <v>7.7908591166145541E-2</v>
      </c>
      <c r="F29" s="13">
        <v>117334</v>
      </c>
      <c r="G29" s="10">
        <f t="shared" si="5"/>
        <v>117334</v>
      </c>
      <c r="H29" s="9">
        <f t="shared" si="6"/>
        <v>7.7908591166145541E-2</v>
      </c>
      <c r="I29" s="16">
        <f t="shared" si="7"/>
        <v>0</v>
      </c>
      <c r="J29" s="17">
        <f t="shared" si="8"/>
        <v>0</v>
      </c>
    </row>
    <row r="30" spans="1:13" x14ac:dyDescent="0.25">
      <c r="A30" s="29" t="s">
        <v>65</v>
      </c>
      <c r="B30" s="4"/>
      <c r="C30" s="11">
        <v>15000</v>
      </c>
      <c r="D30" s="11">
        <v>15000</v>
      </c>
      <c r="E30" s="9">
        <f t="shared" si="0"/>
        <v>9.9598485306235454E-3</v>
      </c>
      <c r="F30" s="13">
        <v>15000</v>
      </c>
      <c r="G30" s="10">
        <f t="shared" si="5"/>
        <v>15000</v>
      </c>
      <c r="H30" s="9">
        <f t="shared" si="6"/>
        <v>9.9598485306235454E-3</v>
      </c>
      <c r="I30" s="16">
        <f t="shared" si="7"/>
        <v>0</v>
      </c>
      <c r="J30" s="17">
        <f t="shared" si="8"/>
        <v>0</v>
      </c>
    </row>
    <row r="31" spans="1:13" x14ac:dyDescent="0.25">
      <c r="A31" s="22" t="s">
        <v>58</v>
      </c>
      <c r="B31" s="4"/>
      <c r="C31" s="11">
        <v>78992</v>
      </c>
      <c r="D31" s="11">
        <v>78992</v>
      </c>
      <c r="E31" s="9">
        <f t="shared" si="0"/>
        <v>5.2449890342067679E-2</v>
      </c>
      <c r="F31" s="13">
        <v>78992</v>
      </c>
      <c r="G31" s="10">
        <f t="shared" si="5"/>
        <v>78992</v>
      </c>
      <c r="H31" s="9">
        <f t="shared" si="6"/>
        <v>5.2449890342067679E-2</v>
      </c>
      <c r="I31" s="16">
        <f t="shared" si="7"/>
        <v>0</v>
      </c>
      <c r="J31" s="17">
        <f t="shared" si="8"/>
        <v>0</v>
      </c>
      <c r="M31" s="25"/>
    </row>
    <row r="32" spans="1:13" x14ac:dyDescent="0.25">
      <c r="A32" s="22" t="s">
        <v>59</v>
      </c>
      <c r="B32" s="4"/>
      <c r="C32" s="11">
        <v>78992</v>
      </c>
      <c r="D32" s="11">
        <v>78992</v>
      </c>
      <c r="E32" s="9">
        <f t="shared" si="0"/>
        <v>5.2449890342067679E-2</v>
      </c>
      <c r="F32" s="13">
        <v>78992</v>
      </c>
      <c r="G32" s="10">
        <f t="shared" si="5"/>
        <v>78992</v>
      </c>
      <c r="H32" s="9">
        <f t="shared" si="6"/>
        <v>5.2449890342067679E-2</v>
      </c>
      <c r="I32" s="16">
        <f t="shared" si="7"/>
        <v>0</v>
      </c>
      <c r="J32" s="17">
        <f t="shared" si="8"/>
        <v>0</v>
      </c>
    </row>
    <row r="33" spans="1:13" ht="13.2" customHeight="1" x14ac:dyDescent="0.25">
      <c r="A33" s="21" t="s">
        <v>1</v>
      </c>
      <c r="B33" s="5"/>
      <c r="C33" s="12">
        <f t="shared" ref="C33:J33" si="9">SUM(C10:C32)</f>
        <v>1506047</v>
      </c>
      <c r="D33" s="15">
        <f t="shared" si="9"/>
        <v>1506047</v>
      </c>
      <c r="E33" s="6">
        <f t="shared" si="9"/>
        <v>1.0000000000000002</v>
      </c>
      <c r="F33" s="14">
        <f t="shared" si="9"/>
        <v>1506047</v>
      </c>
      <c r="G33" s="14">
        <f t="shared" si="9"/>
        <v>1506047</v>
      </c>
      <c r="H33" s="6">
        <f t="shared" si="9"/>
        <v>1.0000000000000002</v>
      </c>
      <c r="I33" s="18">
        <f t="shared" si="9"/>
        <v>0</v>
      </c>
      <c r="J33" s="19">
        <f t="shared" si="9"/>
        <v>0</v>
      </c>
    </row>
    <row r="34" spans="1:13" ht="13.2" customHeight="1" x14ac:dyDescent="0.25">
      <c r="A34" s="41"/>
      <c r="B34" s="42"/>
      <c r="C34" s="43"/>
      <c r="D34" s="44"/>
      <c r="E34" s="45"/>
      <c r="F34" s="46"/>
      <c r="G34" s="46"/>
      <c r="H34" s="45"/>
      <c r="I34" s="47"/>
      <c r="J34" s="48"/>
    </row>
    <row r="35" spans="1:13" ht="13.2" customHeight="1" x14ac:dyDescent="0.25">
      <c r="A35" s="41"/>
      <c r="B35" s="42"/>
      <c r="C35" s="43"/>
      <c r="D35" s="44"/>
      <c r="E35" s="45"/>
      <c r="F35" s="46"/>
      <c r="G35" s="46"/>
      <c r="H35" s="45"/>
      <c r="I35" s="47"/>
      <c r="J35" s="48"/>
    </row>
    <row r="36" spans="1:13" s="1" customFormat="1" x14ac:dyDescent="0.25">
      <c r="A36" s="20" t="s">
        <v>0</v>
      </c>
      <c r="B36" s="8"/>
      <c r="C36" s="8"/>
      <c r="D36" s="8"/>
      <c r="E36" s="8"/>
      <c r="F36" s="8"/>
      <c r="G36" s="8"/>
      <c r="H36" s="8"/>
      <c r="I36" s="8"/>
      <c r="J36" s="8"/>
    </row>
    <row r="37" spans="1:13" s="1" customFormat="1" ht="14.4" x14ac:dyDescent="0.3">
      <c r="A37" s="54" t="s">
        <v>6</v>
      </c>
      <c r="B37" s="55"/>
      <c r="C37" s="55"/>
      <c r="D37" s="55"/>
      <c r="E37" s="55"/>
      <c r="F37" s="55"/>
      <c r="G37" s="55"/>
      <c r="H37" s="55"/>
      <c r="I37" s="55"/>
      <c r="J37" s="55"/>
      <c r="M37" s="39"/>
    </row>
    <row r="40" spans="1:13" ht="15.6" x14ac:dyDescent="0.3">
      <c r="A40" s="49" t="s">
        <v>29</v>
      </c>
      <c r="B40" s="50"/>
      <c r="C40" s="50"/>
      <c r="D40" s="51"/>
      <c r="J40" s="25"/>
    </row>
    <row r="41" spans="1:13" x14ac:dyDescent="0.25">
      <c r="A41" s="30" t="s">
        <v>26</v>
      </c>
      <c r="B41" s="30" t="s">
        <v>21</v>
      </c>
      <c r="C41" s="30" t="s">
        <v>27</v>
      </c>
      <c r="D41" s="30" t="s">
        <v>15</v>
      </c>
      <c r="G41" s="25"/>
    </row>
    <row r="42" spans="1:13" x14ac:dyDescent="0.25">
      <c r="A42" s="24" t="s">
        <v>39</v>
      </c>
      <c r="B42" s="27">
        <v>39798</v>
      </c>
      <c r="C42" s="23" t="s">
        <v>17</v>
      </c>
      <c r="D42" s="36">
        <v>164378</v>
      </c>
      <c r="E42" s="2" t="s">
        <v>54</v>
      </c>
      <c r="H42" s="25"/>
    </row>
    <row r="43" spans="1:13" x14ac:dyDescent="0.25">
      <c r="A43" s="24" t="s">
        <v>39</v>
      </c>
      <c r="B43" s="27">
        <v>39798</v>
      </c>
      <c r="C43" s="23" t="s">
        <v>17</v>
      </c>
      <c r="D43" s="36">
        <v>92374</v>
      </c>
      <c r="E43" s="2" t="s">
        <v>55</v>
      </c>
      <c r="I43" s="25"/>
    </row>
    <row r="44" spans="1:13" x14ac:dyDescent="0.25">
      <c r="A44" s="24" t="s">
        <v>39</v>
      </c>
      <c r="B44" s="27">
        <v>39939</v>
      </c>
      <c r="C44" s="23" t="s">
        <v>24</v>
      </c>
      <c r="D44" s="36">
        <v>284400</v>
      </c>
      <c r="E44" s="2" t="s">
        <v>55</v>
      </c>
      <c r="K44" s="25"/>
    </row>
    <row r="45" spans="1:13" x14ac:dyDescent="0.25">
      <c r="A45" s="24" t="s">
        <v>39</v>
      </c>
      <c r="B45" s="27">
        <v>39939</v>
      </c>
      <c r="C45" s="23" t="s">
        <v>24</v>
      </c>
      <c r="D45" s="36">
        <v>203626</v>
      </c>
      <c r="E45" s="2" t="s">
        <v>54</v>
      </c>
      <c r="H45" s="25"/>
      <c r="J45" s="25"/>
    </row>
    <row r="46" spans="1:13" x14ac:dyDescent="0.25">
      <c r="A46" s="24" t="s">
        <v>39</v>
      </c>
      <c r="B46" s="27">
        <v>40275</v>
      </c>
      <c r="C46" s="23" t="s">
        <v>23</v>
      </c>
      <c r="D46" s="36">
        <v>98922</v>
      </c>
      <c r="E46" s="2" t="s">
        <v>54</v>
      </c>
    </row>
    <row r="47" spans="1:13" x14ac:dyDescent="0.25">
      <c r="A47" s="24" t="s">
        <v>39</v>
      </c>
      <c r="B47" s="27">
        <v>40275</v>
      </c>
      <c r="C47" s="23" t="s">
        <v>23</v>
      </c>
      <c r="D47" s="36">
        <v>50000</v>
      </c>
      <c r="E47" s="2" t="s">
        <v>55</v>
      </c>
    </row>
    <row r="48" spans="1:13" x14ac:dyDescent="0.25">
      <c r="A48" s="24" t="s">
        <v>39</v>
      </c>
      <c r="B48" s="27">
        <v>40715</v>
      </c>
      <c r="C48" s="23" t="s">
        <v>16</v>
      </c>
      <c r="D48" s="36">
        <v>389363</v>
      </c>
      <c r="E48" s="2" t="s">
        <v>54</v>
      </c>
    </row>
    <row r="49" spans="1:10" x14ac:dyDescent="0.25">
      <c r="A49" s="24" t="s">
        <v>39</v>
      </c>
      <c r="B49" s="27">
        <v>40715</v>
      </c>
      <c r="C49" s="23" t="s">
        <v>16</v>
      </c>
      <c r="D49" s="36">
        <v>50000</v>
      </c>
      <c r="E49" s="2" t="s">
        <v>55</v>
      </c>
    </row>
    <row r="50" spans="1:10" x14ac:dyDescent="0.25">
      <c r="A50" s="24" t="s">
        <v>39</v>
      </c>
      <c r="B50" s="27">
        <v>41107</v>
      </c>
      <c r="C50" s="23" t="s">
        <v>31</v>
      </c>
      <c r="D50" s="36">
        <v>93992</v>
      </c>
      <c r="E50" s="2" t="s">
        <v>54</v>
      </c>
    </row>
    <row r="51" spans="1:10" x14ac:dyDescent="0.25">
      <c r="A51" s="24" t="s">
        <v>39</v>
      </c>
      <c r="B51" s="27">
        <v>41414</v>
      </c>
      <c r="C51" s="23" t="s">
        <v>25</v>
      </c>
      <c r="D51" s="36">
        <v>78992</v>
      </c>
      <c r="E51" s="2" t="s">
        <v>54</v>
      </c>
      <c r="F51" s="25"/>
    </row>
    <row r="52" spans="1:10" ht="19.95" customHeight="1" x14ac:dyDescent="0.25">
      <c r="B52" s="25"/>
      <c r="D52" s="25">
        <f>SUM(D42:D51)</f>
        <v>1506047</v>
      </c>
    </row>
    <row r="53" spans="1:10" x14ac:dyDescent="0.25">
      <c r="B53" s="28"/>
    </row>
    <row r="54" spans="1:10" s="3" customFormat="1" ht="15.6" x14ac:dyDescent="0.3">
      <c r="A54" s="52" t="s">
        <v>18</v>
      </c>
      <c r="B54" s="53"/>
      <c r="C54" s="53"/>
      <c r="D54" s="35"/>
      <c r="F54" s="37"/>
      <c r="G54" s="7"/>
      <c r="H54" s="31"/>
      <c r="I54" s="7"/>
      <c r="J54" s="32"/>
    </row>
    <row r="55" spans="1:10" x14ac:dyDescent="0.25">
      <c r="A55" s="33" t="s">
        <v>19</v>
      </c>
      <c r="B55" s="34" t="s">
        <v>21</v>
      </c>
      <c r="C55" s="33" t="s">
        <v>15</v>
      </c>
    </row>
    <row r="56" spans="1:10" x14ac:dyDescent="0.25">
      <c r="A56" s="24" t="s">
        <v>49</v>
      </c>
      <c r="B56" s="27">
        <v>40095</v>
      </c>
      <c r="C56" s="26">
        <v>96132.96</v>
      </c>
    </row>
    <row r="57" spans="1:10" x14ac:dyDescent="0.25">
      <c r="A57" s="24" t="s">
        <v>50</v>
      </c>
      <c r="B57" s="27">
        <v>40183</v>
      </c>
      <c r="C57" s="26">
        <v>15105.02</v>
      </c>
    </row>
    <row r="58" spans="1:10" x14ac:dyDescent="0.25">
      <c r="A58" s="24" t="s">
        <v>51</v>
      </c>
      <c r="B58" s="27">
        <v>40273</v>
      </c>
      <c r="C58" s="26">
        <v>53140.02</v>
      </c>
    </row>
    <row r="59" spans="1:10" x14ac:dyDescent="0.25">
      <c r="A59" s="24" t="s">
        <v>52</v>
      </c>
      <c r="B59" s="27">
        <v>40360</v>
      </c>
      <c r="C59" s="26">
        <v>173460.37</v>
      </c>
    </row>
    <row r="60" spans="1:10" x14ac:dyDescent="0.25">
      <c r="A60" s="24" t="s">
        <v>53</v>
      </c>
      <c r="B60" s="27">
        <v>40360</v>
      </c>
      <c r="C60" s="26">
        <v>30165.63</v>
      </c>
    </row>
    <row r="61" spans="1:10" x14ac:dyDescent="0.25">
      <c r="A61" s="24" t="s">
        <v>47</v>
      </c>
      <c r="B61" s="27">
        <v>40738</v>
      </c>
      <c r="C61" s="26">
        <v>82191.56</v>
      </c>
      <c r="D61" s="1"/>
    </row>
    <row r="62" spans="1:10" x14ac:dyDescent="0.25">
      <c r="A62" s="24" t="s">
        <v>44</v>
      </c>
      <c r="B62" s="27">
        <v>40820</v>
      </c>
      <c r="C62" s="26">
        <v>232071.3</v>
      </c>
      <c r="D62" s="1"/>
    </row>
    <row r="63" spans="1:10" x14ac:dyDescent="0.25">
      <c r="A63" s="24" t="s">
        <v>48</v>
      </c>
      <c r="B63" s="27">
        <v>40820</v>
      </c>
      <c r="C63" s="26">
        <v>2359.9499999999998</v>
      </c>
      <c r="D63" s="1"/>
    </row>
    <row r="64" spans="1:10" x14ac:dyDescent="0.25">
      <c r="A64" s="24" t="s">
        <v>32</v>
      </c>
      <c r="B64" s="27">
        <v>41003</v>
      </c>
      <c r="C64" s="26">
        <v>53872</v>
      </c>
    </row>
    <row r="65" spans="1:7" x14ac:dyDescent="0.25">
      <c r="A65" s="24" t="s">
        <v>33</v>
      </c>
      <c r="B65" s="27">
        <v>41003</v>
      </c>
      <c r="C65" s="26">
        <v>6102.17</v>
      </c>
    </row>
    <row r="66" spans="1:7" x14ac:dyDescent="0.25">
      <c r="A66" s="24" t="s">
        <v>34</v>
      </c>
      <c r="B66" s="27">
        <v>41003</v>
      </c>
      <c r="C66" s="26">
        <v>110853.94</v>
      </c>
    </row>
    <row r="67" spans="1:7" x14ac:dyDescent="0.25">
      <c r="A67" s="24" t="s">
        <v>35</v>
      </c>
      <c r="B67" s="27">
        <v>41093</v>
      </c>
      <c r="C67" s="26">
        <v>27735.64</v>
      </c>
    </row>
    <row r="68" spans="1:7" x14ac:dyDescent="0.25">
      <c r="A68" s="24" t="s">
        <v>36</v>
      </c>
      <c r="B68" s="27">
        <v>41093</v>
      </c>
      <c r="C68" s="26">
        <v>34478.03</v>
      </c>
    </row>
    <row r="69" spans="1:7" x14ac:dyDescent="0.25">
      <c r="A69" s="24" t="s">
        <v>36</v>
      </c>
      <c r="B69" s="27">
        <v>41093</v>
      </c>
      <c r="C69" s="26">
        <v>85836.25</v>
      </c>
    </row>
    <row r="70" spans="1:7" x14ac:dyDescent="0.25">
      <c r="A70" s="24" t="s">
        <v>20</v>
      </c>
      <c r="B70" s="27">
        <v>41185</v>
      </c>
      <c r="C70" s="26">
        <v>30138.67</v>
      </c>
    </row>
    <row r="71" spans="1:7" x14ac:dyDescent="0.25">
      <c r="A71" s="24" t="s">
        <v>37</v>
      </c>
      <c r="B71" s="27">
        <v>41185</v>
      </c>
      <c r="C71" s="26">
        <v>7676.93</v>
      </c>
    </row>
    <row r="72" spans="1:7" x14ac:dyDescent="0.25">
      <c r="A72" s="24" t="s">
        <v>38</v>
      </c>
      <c r="B72" s="27">
        <v>41185</v>
      </c>
      <c r="C72" s="26">
        <v>20080.34</v>
      </c>
      <c r="D72" s="25"/>
    </row>
    <row r="73" spans="1:7" x14ac:dyDescent="0.25">
      <c r="A73" s="24" t="s">
        <v>20</v>
      </c>
      <c r="B73" s="27">
        <v>41185</v>
      </c>
      <c r="C73" s="26">
        <v>50000</v>
      </c>
      <c r="D73" s="1"/>
    </row>
    <row r="74" spans="1:7" x14ac:dyDescent="0.25">
      <c r="A74" s="24" t="s">
        <v>20</v>
      </c>
      <c r="B74" s="27">
        <v>41185</v>
      </c>
      <c r="C74" s="26">
        <v>50000</v>
      </c>
      <c r="D74" s="1"/>
    </row>
    <row r="75" spans="1:7" x14ac:dyDescent="0.25">
      <c r="A75" s="24" t="s">
        <v>45</v>
      </c>
      <c r="B75" s="27">
        <v>41277</v>
      </c>
      <c r="C75" s="26">
        <v>137769.42000000001</v>
      </c>
      <c r="D75" s="1"/>
    </row>
    <row r="76" spans="1:7" x14ac:dyDescent="0.25">
      <c r="A76" s="24" t="s">
        <v>46</v>
      </c>
      <c r="B76" s="27">
        <v>41277</v>
      </c>
      <c r="C76" s="26">
        <v>784.12</v>
      </c>
      <c r="D76" s="1"/>
    </row>
    <row r="77" spans="1:7" x14ac:dyDescent="0.25">
      <c r="A77" s="24" t="s">
        <v>45</v>
      </c>
      <c r="B77" s="27">
        <v>41277</v>
      </c>
      <c r="C77" s="26">
        <v>14370.49</v>
      </c>
      <c r="D77" s="1"/>
      <c r="G77" s="25"/>
    </row>
    <row r="78" spans="1:7" x14ac:dyDescent="0.25">
      <c r="A78" s="24" t="s">
        <v>22</v>
      </c>
      <c r="B78" s="27">
        <v>41382</v>
      </c>
      <c r="C78" s="26">
        <v>18738.16</v>
      </c>
      <c r="D78" s="1"/>
    </row>
    <row r="79" spans="1:7" x14ac:dyDescent="0.25">
      <c r="A79" s="24" t="s">
        <v>41</v>
      </c>
      <c r="B79" s="27">
        <v>41465</v>
      </c>
      <c r="C79" s="26">
        <v>77997.48</v>
      </c>
      <c r="D79" s="39"/>
    </row>
    <row r="80" spans="1:7" x14ac:dyDescent="0.25">
      <c r="A80" s="24" t="s">
        <v>42</v>
      </c>
      <c r="B80" s="27">
        <v>41571</v>
      </c>
      <c r="C80" s="26">
        <v>13721.22</v>
      </c>
      <c r="D80" s="1"/>
    </row>
    <row r="81" spans="1:4" x14ac:dyDescent="0.25">
      <c r="A81" s="24" t="s">
        <v>43</v>
      </c>
      <c r="B81" s="27">
        <v>41571</v>
      </c>
      <c r="C81" s="26">
        <v>2273.3000000000002</v>
      </c>
      <c r="D81" s="39"/>
    </row>
    <row r="82" spans="1:4" x14ac:dyDescent="0.25">
      <c r="A82" s="24" t="s">
        <v>28</v>
      </c>
      <c r="B82" s="27">
        <v>41740</v>
      </c>
      <c r="C82" s="26">
        <v>0.03</v>
      </c>
      <c r="D82" s="25"/>
    </row>
    <row r="83" spans="1:4" x14ac:dyDescent="0.25">
      <c r="A83" s="24" t="s">
        <v>40</v>
      </c>
      <c r="B83" s="27">
        <v>42194</v>
      </c>
      <c r="C83" s="26">
        <v>48467.13</v>
      </c>
      <c r="D83" s="39"/>
    </row>
    <row r="84" spans="1:4" x14ac:dyDescent="0.25">
      <c r="A84" s="24" t="s">
        <v>73</v>
      </c>
      <c r="B84" s="27">
        <v>42290</v>
      </c>
      <c r="C84" s="26">
        <v>30524.87</v>
      </c>
      <c r="D84" s="39"/>
    </row>
    <row r="85" spans="1:4" ht="19.95" customHeight="1" x14ac:dyDescent="0.25">
      <c r="B85" s="25"/>
      <c r="C85" s="38">
        <f>SUM(C56:C84)</f>
        <v>1506047</v>
      </c>
      <c r="D85" s="25"/>
    </row>
  </sheetData>
  <mergeCells count="16">
    <mergeCell ref="A40:D40"/>
    <mergeCell ref="A54:C54"/>
    <mergeCell ref="A37:J37"/>
    <mergeCell ref="A1:J3"/>
    <mergeCell ref="A5:J6"/>
    <mergeCell ref="A4:J4"/>
    <mergeCell ref="J7:J9"/>
    <mergeCell ref="A7:A9"/>
    <mergeCell ref="B7:B9"/>
    <mergeCell ref="C7:C9"/>
    <mergeCell ref="E7:E9"/>
    <mergeCell ref="F7:F9"/>
    <mergeCell ref="G7:G9"/>
    <mergeCell ref="H7:H9"/>
    <mergeCell ref="I7:I9"/>
    <mergeCell ref="D7:D9"/>
  </mergeCells>
  <conditionalFormatting sqref="D33:D35">
    <cfRule type="cellIs" dxfId="0" priority="1" stopIfTrue="1" operator="notEqual">
      <formula>#REF!</formula>
    </cfRule>
  </conditionalFormatting>
  <printOptions verticalCentered="1"/>
  <pageMargins left="0.45" right="0.4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Pamplin, David (FHWA)</cp:lastModifiedBy>
  <cp:lastPrinted>2016-03-10T18:33:05Z</cp:lastPrinted>
  <dcterms:created xsi:type="dcterms:W3CDTF">2011-08-11T15:02:45Z</dcterms:created>
  <dcterms:modified xsi:type="dcterms:W3CDTF">2016-03-22T19:01:23Z</dcterms:modified>
</cp:coreProperties>
</file>