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480" yWindow="288" windowWidth="15576" windowHeight="9408"/>
  </bookViews>
  <sheets>
    <sheet name="Closeout Form" sheetId="1" r:id="rId1"/>
  </sheets>
  <calcPr calcId="145621"/>
</workbook>
</file>

<file path=xl/calcChain.xml><?xml version="1.0" encoding="utf-8"?>
<calcChain xmlns="http://schemas.openxmlformats.org/spreadsheetml/2006/main">
  <c r="F23" i="1" l="1"/>
  <c r="D23" i="1"/>
  <c r="I15" i="1" l="1"/>
  <c r="J15" i="1" s="1"/>
  <c r="I11" i="1"/>
  <c r="J11" i="1" s="1"/>
  <c r="H11" i="1"/>
  <c r="C23" i="1" l="1"/>
  <c r="E15" i="1" s="1"/>
  <c r="H15" i="1" s="1"/>
  <c r="I22" i="1"/>
  <c r="J22" i="1" s="1"/>
  <c r="I13" i="1"/>
  <c r="J13" i="1" s="1"/>
  <c r="I17" i="1"/>
  <c r="J17" i="1" s="1"/>
  <c r="I21" i="1"/>
  <c r="J21" i="1" s="1"/>
  <c r="E22" i="1" l="1"/>
  <c r="H22" i="1" s="1"/>
  <c r="E11" i="1"/>
  <c r="E21" i="1"/>
  <c r="H21" i="1" s="1"/>
  <c r="E17" i="1"/>
  <c r="H17" i="1" s="1"/>
  <c r="E13" i="1"/>
  <c r="H13" i="1" s="1"/>
  <c r="D60" i="1"/>
  <c r="D38" i="1" l="1"/>
  <c r="E16" i="1" l="1"/>
  <c r="H16" i="1" s="1"/>
  <c r="I14" i="1"/>
  <c r="J14" i="1" s="1"/>
  <c r="G23" i="1" l="1"/>
  <c r="I20" i="1"/>
  <c r="J20" i="1" s="1"/>
  <c r="I19" i="1"/>
  <c r="J19" i="1" s="1"/>
  <c r="I18" i="1"/>
  <c r="J18" i="1" s="1"/>
  <c r="E18" i="1"/>
  <c r="H18" i="1" s="1"/>
  <c r="I16" i="1"/>
  <c r="J16" i="1" s="1"/>
  <c r="I12" i="1"/>
  <c r="J12" i="1" s="1"/>
  <c r="I10" i="1"/>
  <c r="J10" i="1" l="1"/>
  <c r="J23" i="1" s="1"/>
  <c r="I23" i="1"/>
  <c r="E10" i="1"/>
  <c r="H10" i="1" s="1"/>
  <c r="E12" i="1"/>
  <c r="H12" i="1" s="1"/>
  <c r="E14" i="1"/>
  <c r="H14" i="1" s="1"/>
  <c r="E19" i="1"/>
  <c r="H19" i="1" s="1"/>
  <c r="E20" i="1"/>
  <c r="H20" i="1" s="1"/>
  <c r="H23" i="1" l="1"/>
  <c r="E23" i="1"/>
</calcChain>
</file>

<file path=xl/sharedStrings.xml><?xml version="1.0" encoding="utf-8"?>
<sst xmlns="http://schemas.openxmlformats.org/spreadsheetml/2006/main" count="95" uniqueCount="62">
  <si>
    <t>Note:</t>
  </si>
  <si>
    <t xml:space="preserve">Totals </t>
  </si>
  <si>
    <t xml:space="preserve">Amount Invoiced     </t>
  </si>
  <si>
    <t>Actual Expense % Per Partner</t>
  </si>
  <si>
    <t>Contribution Percentage Per Partner</t>
  </si>
  <si>
    <t>Total Expenditures Per Partner</t>
  </si>
  <si>
    <t>Remaining UDO/Unexpended balances will be transferred back to partners via form 1575 (State Led) or (1576) FHWA Led.</t>
  </si>
  <si>
    <t>Funds Transferred to Project Per Partner</t>
  </si>
  <si>
    <t>State/Partner</t>
  </si>
  <si>
    <t>Funds
Obligated</t>
  </si>
  <si>
    <t xml:space="preserve">UDO
Un-Expended Funds to be Returned to Partners </t>
  </si>
  <si>
    <t>Un-Delivered Orders
 Un-Expended Funds</t>
  </si>
  <si>
    <t>Program Code 
(e.g., L560)</t>
  </si>
  <si>
    <t>Lead Agency Contact:  Kornel Kerenyi</t>
  </si>
  <si>
    <t>As of 9/16/2015</t>
  </si>
  <si>
    <t>Closeout Funding Spreadsheet - Pooled Fund Project: TPF-5(164)</t>
  </si>
  <si>
    <t>DTFH6104C00037</t>
  </si>
  <si>
    <t>Date</t>
  </si>
  <si>
    <t>Amount</t>
  </si>
  <si>
    <t>PR#</t>
  </si>
  <si>
    <t>41-07-08012</t>
  </si>
  <si>
    <t>41-07-08043</t>
  </si>
  <si>
    <t>41-07-08059</t>
  </si>
  <si>
    <t>41-07-09002</t>
  </si>
  <si>
    <t>Description</t>
  </si>
  <si>
    <t>41-07-10021</t>
  </si>
  <si>
    <t>41-07-11010</t>
  </si>
  <si>
    <t>41-50-12005</t>
  </si>
  <si>
    <t>41-50-12015</t>
  </si>
  <si>
    <t>Obligations for 5(164)</t>
  </si>
  <si>
    <t>L560</t>
  </si>
  <si>
    <t>L56E</t>
  </si>
  <si>
    <t>Invoice #</t>
  </si>
  <si>
    <t>Contract #</t>
  </si>
  <si>
    <t>52-RESUBMIT</t>
  </si>
  <si>
    <t>DTFH6107D00034T10012</t>
  </si>
  <si>
    <t>DTFH6107D00034T11016</t>
  </si>
  <si>
    <t>45-00034</t>
  </si>
  <si>
    <t>46-00034</t>
  </si>
  <si>
    <t>DTFH6111D00010T12008</t>
  </si>
  <si>
    <t>21R-00010</t>
  </si>
  <si>
    <t>23-00010</t>
  </si>
  <si>
    <t>24-00010</t>
  </si>
  <si>
    <t>25-00010</t>
  </si>
  <si>
    <t>26-00010</t>
  </si>
  <si>
    <t>Invoices for 5(164)</t>
  </si>
  <si>
    <t>Wisconsin ('09)</t>
  </si>
  <si>
    <t>Michigan ('10)</t>
  </si>
  <si>
    <t>Georgia ('10)</t>
  </si>
  <si>
    <t>Wisconsin ('11)</t>
  </si>
  <si>
    <t>Michigan ('11)</t>
  </si>
  <si>
    <t>Georgia ('11)</t>
  </si>
  <si>
    <t>Wisconsin ('12)</t>
  </si>
  <si>
    <t>Q560</t>
  </si>
  <si>
    <t>Georgia ('08)</t>
  </si>
  <si>
    <t>Alaska ('08)</t>
  </si>
  <si>
    <t>Vermont ('08)</t>
  </si>
  <si>
    <t>Michigan ('08)</t>
  </si>
  <si>
    <t>Minnesota ('08)</t>
  </si>
  <si>
    <t>Maryland ('08)</t>
  </si>
  <si>
    <t xml:space="preserve"> L55E</t>
  </si>
  <si>
    <t xml:space="preserve"> L66E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</si>
</sst>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00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u/>
      <sz val="11"/>
      <name val="Times New Roman"/>
      <family val="1"/>
    </font>
    <font>
      <b/>
      <sz val="16"/>
      <color rgb="FF002060"/>
      <name val="Times New Roman"/>
      <family val="1"/>
    </font>
    <font>
      <b/>
      <sz val="11"/>
      <color rgb="FF002060"/>
      <name val="Calibri"/>
      <family val="2"/>
      <scheme val="minor"/>
    </font>
    <font>
      <b/>
      <sz val="11"/>
      <color rgb="FF002060"/>
      <name val="Times New Roman"/>
      <family val="1"/>
    </font>
    <font>
      <sz val="11"/>
      <color rgb="FF002060"/>
      <name val="Calibri"/>
      <family val="2"/>
      <scheme val="minor"/>
    </font>
    <font>
      <b/>
      <sz val="12"/>
      <color rgb="FF002060"/>
      <name val="Times New Roman"/>
      <family val="1"/>
    </font>
    <font>
      <sz val="12"/>
      <color rgb="FF002060"/>
      <name val="Calibri"/>
      <family val="2"/>
      <scheme val="minor"/>
    </font>
    <font>
      <b/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1"/>
      <color rgb="FFFF0000"/>
      <name val="Times New Roman"/>
      <family val="1"/>
    </font>
    <font>
      <sz val="10"/>
      <name val="Arial"/>
      <family val="2"/>
    </font>
    <font>
      <sz val="8"/>
      <name val="Times New Roman"/>
      <family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66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/>
    <xf numFmtId="4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7" fillId="0" borderId="0"/>
    <xf numFmtId="44" fontId="17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Fill="1" applyAlignment="1">
      <alignment horizontal="center" vertical="top"/>
    </xf>
    <xf numFmtId="0" fontId="3" fillId="0" borderId="3" xfId="0" applyFont="1" applyBorder="1" applyAlignment="1">
      <alignment horizontal="center"/>
    </xf>
    <xf numFmtId="0" fontId="3" fillId="0" borderId="3" xfId="0" applyFont="1" applyFill="1" applyBorder="1" applyAlignment="1">
      <alignment horizontal="center" vertical="top"/>
    </xf>
    <xf numFmtId="10" fontId="2" fillId="0" borderId="3" xfId="0" applyNumberFormat="1" applyFont="1" applyFill="1" applyBorder="1" applyAlignment="1">
      <alignment horizontal="right"/>
    </xf>
    <xf numFmtId="0" fontId="3" fillId="0" borderId="0" xfId="0" applyFont="1" applyFill="1" applyBorder="1"/>
    <xf numFmtId="0" fontId="4" fillId="0" borderId="0" xfId="0" applyFont="1" applyFill="1" applyBorder="1"/>
    <xf numFmtId="0" fontId="3" fillId="0" borderId="0" xfId="0" applyFont="1" applyFill="1" applyAlignment="1"/>
    <xf numFmtId="165" fontId="3" fillId="0" borderId="3" xfId="0" applyNumberFormat="1" applyFont="1" applyFill="1" applyBorder="1" applyAlignment="1">
      <alignment horizontal="right"/>
    </xf>
    <xf numFmtId="39" fontId="3" fillId="0" borderId="0" xfId="0" applyNumberFormat="1" applyFont="1" applyFill="1"/>
    <xf numFmtId="43" fontId="3" fillId="3" borderId="3" xfId="1" applyFont="1" applyFill="1" applyBorder="1" applyAlignment="1">
      <alignment horizontal="right"/>
    </xf>
    <xf numFmtId="39" fontId="3" fillId="2" borderId="3" xfId="2" applyNumberFormat="1" applyFont="1" applyFill="1" applyBorder="1"/>
    <xf numFmtId="164" fontId="2" fillId="2" borderId="3" xfId="0" applyNumberFormat="1" applyFont="1" applyFill="1" applyBorder="1" applyAlignment="1">
      <alignment horizontal="right"/>
    </xf>
    <xf numFmtId="164" fontId="2" fillId="3" borderId="3" xfId="0" applyNumberFormat="1" applyFont="1" applyFill="1" applyBorder="1" applyAlignment="1">
      <alignment horizontal="right"/>
    </xf>
    <xf numFmtId="43" fontId="3" fillId="4" borderId="3" xfId="1" applyFont="1" applyFill="1" applyBorder="1" applyAlignment="1">
      <alignment horizontal="right"/>
    </xf>
    <xf numFmtId="43" fontId="11" fillId="4" borderId="3" xfId="1" applyFont="1" applyFill="1" applyBorder="1" applyAlignment="1">
      <alignment horizontal="right"/>
    </xf>
    <xf numFmtId="164" fontId="2" fillId="4" borderId="3" xfId="0" applyNumberFormat="1" applyFont="1" applyFill="1" applyBorder="1" applyAlignment="1">
      <alignment horizontal="right"/>
    </xf>
    <xf numFmtId="164" fontId="11" fillId="4" borderId="3" xfId="0" applyNumberFormat="1" applyFont="1" applyFill="1" applyBorder="1" applyAlignment="1">
      <alignment horizontal="right"/>
    </xf>
    <xf numFmtId="0" fontId="7" fillId="0" borderId="0" xfId="0" applyFont="1" applyFill="1" applyBorder="1" applyAlignment="1"/>
    <xf numFmtId="0" fontId="7" fillId="0" borderId="3" xfId="0" applyFont="1" applyFill="1" applyBorder="1"/>
    <xf numFmtId="0" fontId="11" fillId="0" borderId="3" xfId="0" applyFont="1" applyFill="1" applyBorder="1"/>
    <xf numFmtId="0" fontId="3" fillId="0" borderId="3" xfId="0" applyFont="1" applyBorder="1"/>
    <xf numFmtId="14" fontId="3" fillId="0" borderId="3" xfId="0" applyNumberFormat="1" applyFont="1" applyBorder="1"/>
    <xf numFmtId="0" fontId="14" fillId="0" borderId="0" xfId="0" applyFont="1"/>
    <xf numFmtId="8" fontId="3" fillId="0" borderId="0" xfId="0" applyNumberFormat="1" applyFont="1"/>
    <xf numFmtId="0" fontId="16" fillId="0" borderId="3" xfId="0" applyFont="1" applyBorder="1"/>
    <xf numFmtId="0" fontId="3" fillId="0" borderId="3" xfId="0" applyFont="1" applyBorder="1" applyAlignment="1">
      <alignment horizontal="left"/>
    </xf>
    <xf numFmtId="0" fontId="2" fillId="0" borderId="3" xfId="0" applyFont="1" applyBorder="1"/>
    <xf numFmtId="14" fontId="3" fillId="0" borderId="0" xfId="0" applyNumberFormat="1" applyFont="1" applyBorder="1"/>
    <xf numFmtId="44" fontId="3" fillId="0" borderId="0" xfId="2" applyFont="1" applyBorder="1"/>
    <xf numFmtId="44" fontId="3" fillId="0" borderId="3" xfId="2" applyFont="1" applyFill="1" applyBorder="1"/>
    <xf numFmtId="8" fontId="3" fillId="0" borderId="3" xfId="0" applyNumberFormat="1" applyFont="1" applyFill="1" applyBorder="1"/>
    <xf numFmtId="0" fontId="12" fillId="0" borderId="14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0" fillId="0" borderId="16" xfId="0" applyBorder="1" applyAlignment="1"/>
    <xf numFmtId="0" fontId="12" fillId="0" borderId="3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7" fillId="0" borderId="0" xfId="0" applyFont="1" applyFill="1" applyBorder="1" applyAlignment="1"/>
    <xf numFmtId="0" fontId="6" fillId="0" borderId="0" xfId="0" applyFont="1" applyAlignment="1"/>
    <xf numFmtId="0" fontId="5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0" fillId="2" borderId="10" xfId="0" applyFill="1" applyBorder="1" applyAlignment="1"/>
    <xf numFmtId="0" fontId="0" fillId="2" borderId="4" xfId="0" applyFill="1" applyBorder="1" applyAlignment="1"/>
    <xf numFmtId="0" fontId="0" fillId="2" borderId="11" xfId="0" applyFill="1" applyBorder="1" applyAlignment="1"/>
    <xf numFmtId="0" fontId="9" fillId="3" borderId="7" xfId="0" applyFont="1" applyFill="1" applyBorder="1" applyAlignment="1">
      <alignment horizontal="left"/>
    </xf>
    <xf numFmtId="0" fontId="0" fillId="0" borderId="8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0" fillId="0" borderId="4" xfId="0" applyBorder="1" applyAlignment="1"/>
    <xf numFmtId="0" fontId="0" fillId="0" borderId="11" xfId="0" applyBorder="1" applyAlignment="1"/>
    <xf numFmtId="0" fontId="9" fillId="3" borderId="5" xfId="0" applyFont="1" applyFill="1" applyBorder="1" applyAlignment="1">
      <alignment horizontal="left"/>
    </xf>
    <xf numFmtId="0" fontId="10" fillId="3" borderId="5" xfId="0" applyFont="1" applyFill="1" applyBorder="1" applyAlignment="1"/>
    <xf numFmtId="0" fontId="7" fillId="4" borderId="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/>
    <xf numFmtId="0" fontId="8" fillId="4" borderId="2" xfId="0" applyFont="1" applyFill="1" applyBorder="1" applyAlignment="1"/>
    <xf numFmtId="0" fontId="7" fillId="0" borderId="1" xfId="0" applyNumberFormat="1" applyFont="1" applyFill="1" applyBorder="1" applyAlignment="1">
      <alignment horizontal="center"/>
    </xf>
    <xf numFmtId="0" fontId="8" fillId="0" borderId="6" xfId="0" applyFont="1" applyBorder="1" applyAlignment="1"/>
    <xf numFmtId="0" fontId="8" fillId="0" borderId="2" xfId="0" applyFont="1" applyBorder="1" applyAlignment="1"/>
    <xf numFmtId="0" fontId="7" fillId="0" borderId="1" xfId="0" applyFont="1" applyFill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wrapText="1"/>
    </xf>
    <xf numFmtId="0" fontId="8" fillId="3" borderId="6" xfId="0" applyFont="1" applyFill="1" applyBorder="1" applyAlignment="1">
      <alignment wrapText="1"/>
    </xf>
    <xf numFmtId="0" fontId="8" fillId="3" borderId="2" xfId="0" applyFont="1" applyFill="1" applyBorder="1" applyAlignment="1">
      <alignment wrapText="1"/>
    </xf>
    <xf numFmtId="0" fontId="8" fillId="3" borderId="6" xfId="0" applyFont="1" applyFill="1" applyBorder="1" applyAlignment="1"/>
    <xf numFmtId="0" fontId="8" fillId="3" borderId="2" xfId="0" applyFont="1" applyFill="1" applyBorder="1" applyAlignment="1"/>
    <xf numFmtId="0" fontId="7" fillId="4" borderId="1" xfId="0" applyFont="1" applyFill="1" applyBorder="1" applyAlignment="1">
      <alignment horizontal="center" wrapText="1"/>
    </xf>
    <xf numFmtId="0" fontId="8" fillId="4" borderId="6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</cellXfs>
  <cellStyles count="8">
    <cellStyle name="Comma" xfId="1" builtinId="3"/>
    <cellStyle name="Currency" xfId="2" builtinId="4"/>
    <cellStyle name="Currency 2" xfId="4"/>
    <cellStyle name="Currency 3" xfId="7"/>
    <cellStyle name="Normal" xfId="0" builtinId="0"/>
    <cellStyle name="Normal 2" xfId="3"/>
    <cellStyle name="Normal 3" xfId="6"/>
    <cellStyle name="Percent 2" xfId="5"/>
  </cellStyles>
  <dxfs count="1">
    <dxf>
      <fill>
        <patternFill>
          <bgColor indexed="10"/>
        </patternFill>
      </fill>
    </dxf>
  </dxfs>
  <tableStyles count="0" defaultTableStyle="TableStyleMedium9" defaultPivotStyle="PivotStyleLight16"/>
  <colors>
    <mruColors>
      <color rgb="FFFFFF66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60"/>
  <sheetViews>
    <sheetView tabSelected="1" topLeftCell="A3" workbookViewId="0">
      <selection activeCell="G18" sqref="G18"/>
    </sheetView>
  </sheetViews>
  <sheetFormatPr defaultColWidth="9.109375" defaultRowHeight="13.8" x14ac:dyDescent="0.25"/>
  <cols>
    <col min="1" max="1" width="23" style="3" customWidth="1"/>
    <col min="2" max="2" width="12.6640625" style="3" customWidth="1"/>
    <col min="3" max="3" width="15.88671875" style="3" customWidth="1"/>
    <col min="4" max="4" width="12.6640625" style="3" customWidth="1"/>
    <col min="5" max="5" width="14.33203125" style="3" customWidth="1"/>
    <col min="6" max="6" width="13.33203125" style="3" customWidth="1"/>
    <col min="7" max="7" width="13.5546875" style="3" customWidth="1"/>
    <col min="8" max="8" width="10.77734375" style="3" customWidth="1"/>
    <col min="9" max="9" width="13.33203125" style="3" customWidth="1"/>
    <col min="10" max="10" width="12.77734375" style="3" customWidth="1"/>
    <col min="11" max="16384" width="9.109375" style="3"/>
  </cols>
  <sheetData>
    <row r="1" spans="1:11" x14ac:dyDescent="0.25">
      <c r="A1" s="43" t="s">
        <v>15</v>
      </c>
      <c r="B1" s="44"/>
      <c r="C1" s="44"/>
      <c r="D1" s="44"/>
      <c r="E1" s="44"/>
      <c r="F1" s="44"/>
      <c r="G1" s="44"/>
      <c r="H1" s="44"/>
      <c r="I1" s="44"/>
      <c r="J1" s="45"/>
    </row>
    <row r="2" spans="1:11" x14ac:dyDescent="0.25">
      <c r="A2" s="46"/>
      <c r="B2" s="47"/>
      <c r="C2" s="47"/>
      <c r="D2" s="47"/>
      <c r="E2" s="47"/>
      <c r="F2" s="47"/>
      <c r="G2" s="47"/>
      <c r="H2" s="47"/>
      <c r="I2" s="47"/>
      <c r="J2" s="48"/>
    </row>
    <row r="3" spans="1:11" ht="14.4" thickBot="1" x14ac:dyDescent="0.3">
      <c r="A3" s="49"/>
      <c r="B3" s="50"/>
      <c r="C3" s="50"/>
      <c r="D3" s="50"/>
      <c r="E3" s="50"/>
      <c r="F3" s="50"/>
      <c r="G3" s="50"/>
      <c r="H3" s="50"/>
      <c r="I3" s="50"/>
      <c r="J3" s="51"/>
    </row>
    <row r="4" spans="1:11" ht="22.2" customHeight="1" thickBot="1" x14ac:dyDescent="0.35">
      <c r="A4" s="58" t="s">
        <v>13</v>
      </c>
      <c r="B4" s="59"/>
      <c r="C4" s="59"/>
      <c r="D4" s="59"/>
      <c r="E4" s="59"/>
      <c r="F4" s="59"/>
      <c r="G4" s="59"/>
      <c r="H4" s="59"/>
      <c r="I4" s="59"/>
      <c r="J4" s="59"/>
    </row>
    <row r="5" spans="1:11" x14ac:dyDescent="0.25">
      <c r="A5" s="52" t="s">
        <v>14</v>
      </c>
      <c r="B5" s="53"/>
      <c r="C5" s="53"/>
      <c r="D5" s="53"/>
      <c r="E5" s="53"/>
      <c r="F5" s="53"/>
      <c r="G5" s="53"/>
      <c r="H5" s="53"/>
      <c r="I5" s="53"/>
      <c r="J5" s="54"/>
    </row>
    <row r="6" spans="1:11" ht="14.4" thickBot="1" x14ac:dyDescent="0.3">
      <c r="A6" s="55"/>
      <c r="B6" s="56"/>
      <c r="C6" s="56"/>
      <c r="D6" s="56"/>
      <c r="E6" s="56"/>
      <c r="F6" s="56"/>
      <c r="G6" s="56"/>
      <c r="H6" s="56"/>
      <c r="I6" s="56"/>
      <c r="J6" s="57"/>
    </row>
    <row r="7" spans="1:11" ht="15.6" customHeight="1" x14ac:dyDescent="0.25">
      <c r="A7" s="63" t="s">
        <v>8</v>
      </c>
      <c r="B7" s="66" t="s">
        <v>12</v>
      </c>
      <c r="C7" s="69" t="s">
        <v>7</v>
      </c>
      <c r="D7" s="69" t="s">
        <v>9</v>
      </c>
      <c r="E7" s="66" t="s">
        <v>4</v>
      </c>
      <c r="F7" s="72" t="s">
        <v>2</v>
      </c>
      <c r="G7" s="72" t="s">
        <v>5</v>
      </c>
      <c r="H7" s="66" t="s">
        <v>3</v>
      </c>
      <c r="I7" s="77" t="s">
        <v>11</v>
      </c>
      <c r="J7" s="60" t="s">
        <v>10</v>
      </c>
      <c r="K7" s="4"/>
    </row>
    <row r="8" spans="1:11" ht="18" customHeight="1" x14ac:dyDescent="0.25">
      <c r="A8" s="64"/>
      <c r="B8" s="67"/>
      <c r="C8" s="70"/>
      <c r="D8" s="70"/>
      <c r="E8" s="67"/>
      <c r="F8" s="73"/>
      <c r="G8" s="75"/>
      <c r="H8" s="64"/>
      <c r="I8" s="78"/>
      <c r="J8" s="61"/>
    </row>
    <row r="9" spans="1:11" ht="42.75" customHeight="1" thickBot="1" x14ac:dyDescent="0.3">
      <c r="A9" s="65"/>
      <c r="B9" s="68"/>
      <c r="C9" s="71"/>
      <c r="D9" s="71"/>
      <c r="E9" s="68"/>
      <c r="F9" s="74"/>
      <c r="G9" s="76"/>
      <c r="H9" s="65"/>
      <c r="I9" s="79"/>
      <c r="J9" s="62"/>
    </row>
    <row r="10" spans="1:11" x14ac:dyDescent="0.25">
      <c r="A10" s="24" t="s">
        <v>55</v>
      </c>
      <c r="B10" s="6" t="s">
        <v>30</v>
      </c>
      <c r="C10" s="15">
        <v>30000</v>
      </c>
      <c r="D10" s="15">
        <v>30000</v>
      </c>
      <c r="E10" s="12">
        <f>C10/$C$23</f>
        <v>0.1111111111111111</v>
      </c>
      <c r="F10" s="15">
        <v>30000</v>
      </c>
      <c r="G10" s="14">
        <v>30000</v>
      </c>
      <c r="H10" s="12">
        <f t="shared" ref="H10:H20" si="0">E10</f>
        <v>0.1111111111111111</v>
      </c>
      <c r="I10" s="18">
        <f t="shared" ref="I10:I19" si="1">SUM(C10)-G10</f>
        <v>0</v>
      </c>
      <c r="J10" s="19">
        <f t="shared" ref="J10:J20" si="2">SUM(I10:I10)</f>
        <v>0</v>
      </c>
    </row>
    <row r="11" spans="1:11" x14ac:dyDescent="0.25">
      <c r="A11" s="24" t="s">
        <v>54</v>
      </c>
      <c r="B11" s="6" t="s">
        <v>30</v>
      </c>
      <c r="C11" s="15">
        <v>30000</v>
      </c>
      <c r="D11" s="15">
        <v>30000</v>
      </c>
      <c r="E11" s="12">
        <f>C11/$C$23</f>
        <v>0.1111111111111111</v>
      </c>
      <c r="F11" s="15">
        <v>30000</v>
      </c>
      <c r="G11" s="14">
        <v>30000</v>
      </c>
      <c r="H11" s="12">
        <f>E11</f>
        <v>0.1111111111111111</v>
      </c>
      <c r="I11" s="18">
        <f t="shared" si="1"/>
        <v>0</v>
      </c>
      <c r="J11" s="19">
        <f t="shared" si="2"/>
        <v>0</v>
      </c>
    </row>
    <row r="12" spans="1:11" x14ac:dyDescent="0.25">
      <c r="A12" s="24" t="s">
        <v>48</v>
      </c>
      <c r="B12" s="6" t="s">
        <v>30</v>
      </c>
      <c r="C12" s="15">
        <v>15000</v>
      </c>
      <c r="D12" s="15">
        <v>15000</v>
      </c>
      <c r="E12" s="12">
        <f>C12/$C$23</f>
        <v>5.5555555555555552E-2</v>
      </c>
      <c r="F12" s="15">
        <v>15000</v>
      </c>
      <c r="G12" s="14">
        <v>15000</v>
      </c>
      <c r="H12" s="12">
        <f t="shared" si="0"/>
        <v>5.5555555555555552E-2</v>
      </c>
      <c r="I12" s="18">
        <f t="shared" si="1"/>
        <v>0</v>
      </c>
      <c r="J12" s="19">
        <f t="shared" si="2"/>
        <v>0</v>
      </c>
    </row>
    <row r="13" spans="1:11" x14ac:dyDescent="0.25">
      <c r="A13" s="24" t="s">
        <v>51</v>
      </c>
      <c r="B13" s="6" t="s">
        <v>30</v>
      </c>
      <c r="C13" s="15">
        <v>15000</v>
      </c>
      <c r="D13" s="15">
        <v>15000</v>
      </c>
      <c r="E13" s="12">
        <f>C13/$C$23</f>
        <v>5.5555555555555552E-2</v>
      </c>
      <c r="F13" s="15">
        <v>15000</v>
      </c>
      <c r="G13" s="14">
        <v>15000</v>
      </c>
      <c r="H13" s="12">
        <f t="shared" ref="H13" si="3">E13</f>
        <v>5.5555555555555552E-2</v>
      </c>
      <c r="I13" s="18">
        <f t="shared" ref="I13" si="4">SUM(C13)-G13</f>
        <v>0</v>
      </c>
      <c r="J13" s="19">
        <f t="shared" ref="J13" si="5">SUM(I13:I13)</f>
        <v>0</v>
      </c>
    </row>
    <row r="14" spans="1:11" x14ac:dyDescent="0.25">
      <c r="A14" s="24" t="s">
        <v>59</v>
      </c>
      <c r="B14" s="6" t="s">
        <v>30</v>
      </c>
      <c r="C14" s="15">
        <v>15000</v>
      </c>
      <c r="D14" s="15">
        <v>15000</v>
      </c>
      <c r="E14" s="12">
        <f>C14/$C$23</f>
        <v>5.5555555555555552E-2</v>
      </c>
      <c r="F14" s="15">
        <v>15000</v>
      </c>
      <c r="G14" s="14">
        <v>15000</v>
      </c>
      <c r="H14" s="12">
        <f t="shared" si="0"/>
        <v>5.5555555555555552E-2</v>
      </c>
      <c r="I14" s="18">
        <f t="shared" si="1"/>
        <v>0</v>
      </c>
      <c r="J14" s="19">
        <f t="shared" si="2"/>
        <v>0</v>
      </c>
    </row>
    <row r="15" spans="1:11" x14ac:dyDescent="0.25">
      <c r="A15" s="24" t="s">
        <v>57</v>
      </c>
      <c r="B15" s="6" t="s">
        <v>53</v>
      </c>
      <c r="C15" s="15">
        <v>15000</v>
      </c>
      <c r="D15" s="15">
        <v>15000</v>
      </c>
      <c r="E15" s="12">
        <f t="shared" ref="E15" si="6">C15/$C$23</f>
        <v>5.5555555555555552E-2</v>
      </c>
      <c r="F15" s="15">
        <v>15000</v>
      </c>
      <c r="G15" s="14">
        <v>15000</v>
      </c>
      <c r="H15" s="12">
        <f t="shared" ref="H15" si="7">E15</f>
        <v>5.5555555555555552E-2</v>
      </c>
      <c r="I15" s="18">
        <f t="shared" ref="I15" si="8">SUM(C15)-G15</f>
        <v>0</v>
      </c>
      <c r="J15" s="19">
        <f t="shared" ref="J15" si="9">SUM(I15:I15)</f>
        <v>0</v>
      </c>
    </row>
    <row r="16" spans="1:11" x14ac:dyDescent="0.25">
      <c r="A16" s="24" t="s">
        <v>47</v>
      </c>
      <c r="B16" s="6" t="s">
        <v>60</v>
      </c>
      <c r="C16" s="15">
        <v>30000</v>
      </c>
      <c r="D16" s="15">
        <v>30000</v>
      </c>
      <c r="E16" s="12">
        <f>C16/$C$23</f>
        <v>0.1111111111111111</v>
      </c>
      <c r="F16" s="15">
        <v>30000</v>
      </c>
      <c r="G16" s="14">
        <v>30000</v>
      </c>
      <c r="H16" s="12">
        <f t="shared" si="0"/>
        <v>0.1111111111111111</v>
      </c>
      <c r="I16" s="18">
        <f t="shared" si="1"/>
        <v>0</v>
      </c>
      <c r="J16" s="19">
        <f t="shared" si="2"/>
        <v>0</v>
      </c>
    </row>
    <row r="17" spans="1:10" x14ac:dyDescent="0.25">
      <c r="A17" s="24" t="s">
        <v>50</v>
      </c>
      <c r="B17" s="6" t="s">
        <v>61</v>
      </c>
      <c r="C17" s="15">
        <v>15000</v>
      </c>
      <c r="D17" s="15">
        <v>15000</v>
      </c>
      <c r="E17" s="12">
        <f>C17/$C$23</f>
        <v>5.5555555555555552E-2</v>
      </c>
      <c r="F17" s="15">
        <v>15000</v>
      </c>
      <c r="G17" s="14">
        <v>15000</v>
      </c>
      <c r="H17" s="12">
        <f t="shared" ref="H17" si="10">E17</f>
        <v>5.5555555555555552E-2</v>
      </c>
      <c r="I17" s="18">
        <f t="shared" ref="I17" si="11">SUM(C17)-G17</f>
        <v>0</v>
      </c>
      <c r="J17" s="19">
        <f t="shared" ref="J17" si="12">SUM(I17:I17)</f>
        <v>0</v>
      </c>
    </row>
    <row r="18" spans="1:10" x14ac:dyDescent="0.25">
      <c r="A18" s="24" t="s">
        <v>58</v>
      </c>
      <c r="B18" s="6" t="s">
        <v>30</v>
      </c>
      <c r="C18" s="15">
        <v>30000</v>
      </c>
      <c r="D18" s="15">
        <v>30000</v>
      </c>
      <c r="E18" s="12">
        <f>C18/$C$23</f>
        <v>0.1111111111111111</v>
      </c>
      <c r="F18" s="15">
        <v>30000</v>
      </c>
      <c r="G18" s="14">
        <v>30000</v>
      </c>
      <c r="H18" s="12">
        <f t="shared" si="0"/>
        <v>0.1111111111111111</v>
      </c>
      <c r="I18" s="18">
        <f t="shared" si="1"/>
        <v>0</v>
      </c>
      <c r="J18" s="19">
        <f t="shared" si="2"/>
        <v>0</v>
      </c>
    </row>
    <row r="19" spans="1:10" x14ac:dyDescent="0.25">
      <c r="A19" s="24" t="s">
        <v>56</v>
      </c>
      <c r="B19" s="6" t="s">
        <v>30</v>
      </c>
      <c r="C19" s="15">
        <v>30000</v>
      </c>
      <c r="D19" s="15">
        <v>30000</v>
      </c>
      <c r="E19" s="12">
        <f>C19/$C$23</f>
        <v>0.1111111111111111</v>
      </c>
      <c r="F19" s="15">
        <v>30000</v>
      </c>
      <c r="G19" s="14">
        <v>30000</v>
      </c>
      <c r="H19" s="12">
        <f t="shared" si="0"/>
        <v>0.1111111111111111</v>
      </c>
      <c r="I19" s="18">
        <f t="shared" si="1"/>
        <v>0</v>
      </c>
      <c r="J19" s="19">
        <f t="shared" si="2"/>
        <v>0</v>
      </c>
    </row>
    <row r="20" spans="1:10" x14ac:dyDescent="0.25">
      <c r="A20" s="24" t="s">
        <v>46</v>
      </c>
      <c r="B20" s="6" t="s">
        <v>30</v>
      </c>
      <c r="C20" s="15">
        <v>15000</v>
      </c>
      <c r="D20" s="15">
        <v>15000</v>
      </c>
      <c r="E20" s="12">
        <f>C20/$C$23</f>
        <v>5.5555555555555552E-2</v>
      </c>
      <c r="F20" s="15">
        <v>15000</v>
      </c>
      <c r="G20" s="14">
        <v>15000</v>
      </c>
      <c r="H20" s="12">
        <f t="shared" si="0"/>
        <v>5.5555555555555552E-2</v>
      </c>
      <c r="I20" s="18">
        <f>SUM(C20)-G20</f>
        <v>0</v>
      </c>
      <c r="J20" s="19">
        <f t="shared" si="2"/>
        <v>0</v>
      </c>
    </row>
    <row r="21" spans="1:10" x14ac:dyDescent="0.25">
      <c r="A21" s="24" t="s">
        <v>49</v>
      </c>
      <c r="B21" s="6" t="s">
        <v>53</v>
      </c>
      <c r="C21" s="15">
        <v>15000</v>
      </c>
      <c r="D21" s="15">
        <v>15000</v>
      </c>
      <c r="E21" s="12">
        <f t="shared" ref="E21" si="13">C21/$C$23</f>
        <v>5.5555555555555552E-2</v>
      </c>
      <c r="F21" s="15">
        <v>15000</v>
      </c>
      <c r="G21" s="14">
        <v>15000</v>
      </c>
      <c r="H21" s="12">
        <f t="shared" ref="H21" si="14">E21</f>
        <v>5.5555555555555552E-2</v>
      </c>
      <c r="I21" s="18">
        <f>SUM(C21)-G21</f>
        <v>0</v>
      </c>
      <c r="J21" s="19">
        <f t="shared" ref="J21" si="15">SUM(I21:I21)</f>
        <v>0</v>
      </c>
    </row>
    <row r="22" spans="1:10" x14ac:dyDescent="0.25">
      <c r="A22" s="24" t="s">
        <v>52</v>
      </c>
      <c r="B22" s="6" t="s">
        <v>31</v>
      </c>
      <c r="C22" s="15">
        <v>15000</v>
      </c>
      <c r="D22" s="15">
        <v>15000</v>
      </c>
      <c r="E22" s="12">
        <f t="shared" ref="E22" si="16">C22/$C$23</f>
        <v>5.5555555555555552E-2</v>
      </c>
      <c r="F22" s="15">
        <v>15000</v>
      </c>
      <c r="G22" s="14">
        <v>15000</v>
      </c>
      <c r="H22" s="12">
        <f t="shared" ref="H22" si="17">E22</f>
        <v>5.5555555555555552E-2</v>
      </c>
      <c r="I22" s="18">
        <f>SUM(C22)-G22</f>
        <v>0</v>
      </c>
      <c r="J22" s="19">
        <f t="shared" ref="J22" si="18">SUM(I22:I22)</f>
        <v>0</v>
      </c>
    </row>
    <row r="23" spans="1:10" x14ac:dyDescent="0.25">
      <c r="A23" s="23" t="s">
        <v>1</v>
      </c>
      <c r="B23" s="7"/>
      <c r="C23" s="16">
        <f t="shared" ref="C23:J23" si="19">SUM(C10:C22)</f>
        <v>270000</v>
      </c>
      <c r="D23" s="16">
        <f t="shared" ref="D23" si="20">SUM(D10:D22)</f>
        <v>270000</v>
      </c>
      <c r="E23" s="8">
        <f t="shared" si="19"/>
        <v>1.0000000000000002</v>
      </c>
      <c r="F23" s="16">
        <f t="shared" ref="F23" si="21">SUM(F10:F22)</f>
        <v>270000</v>
      </c>
      <c r="G23" s="17">
        <f t="shared" si="19"/>
        <v>270000</v>
      </c>
      <c r="H23" s="8">
        <f t="shared" si="19"/>
        <v>1.0000000000000002</v>
      </c>
      <c r="I23" s="20">
        <f t="shared" si="19"/>
        <v>0</v>
      </c>
      <c r="J23" s="21">
        <f t="shared" si="19"/>
        <v>0</v>
      </c>
    </row>
    <row r="24" spans="1:10" x14ac:dyDescent="0.25">
      <c r="A24" s="10"/>
      <c r="B24" s="5"/>
      <c r="C24" s="13"/>
      <c r="D24" s="9"/>
      <c r="E24" s="2"/>
      <c r="F24" s="1"/>
      <c r="G24" s="1"/>
      <c r="H24" s="1"/>
      <c r="I24" s="1"/>
      <c r="J24" s="1"/>
    </row>
    <row r="25" spans="1:10" s="1" customFormat="1" x14ac:dyDescent="0.25">
      <c r="A25" s="22" t="s">
        <v>0</v>
      </c>
      <c r="B25" s="11"/>
      <c r="C25" s="11"/>
      <c r="D25" s="11"/>
      <c r="E25" s="11"/>
      <c r="F25" s="11"/>
      <c r="G25" s="11"/>
      <c r="H25" s="11"/>
      <c r="I25" s="11"/>
      <c r="J25" s="11"/>
    </row>
    <row r="26" spans="1:10" s="1" customFormat="1" ht="14.4" x14ac:dyDescent="0.3">
      <c r="A26" s="41" t="s">
        <v>6</v>
      </c>
      <c r="B26" s="42"/>
      <c r="C26" s="42"/>
      <c r="D26" s="42"/>
      <c r="E26" s="42"/>
      <c r="F26" s="42"/>
      <c r="G26" s="42"/>
      <c r="H26" s="42"/>
      <c r="I26" s="42"/>
      <c r="J26" s="42"/>
    </row>
    <row r="28" spans="1:10" ht="15.6" x14ac:dyDescent="0.3">
      <c r="A28" s="39" t="s">
        <v>29</v>
      </c>
      <c r="B28" s="40"/>
      <c r="C28" s="40"/>
      <c r="D28" s="40"/>
    </row>
    <row r="29" spans="1:10" x14ac:dyDescent="0.25">
      <c r="A29" s="31" t="s">
        <v>24</v>
      </c>
      <c r="B29" s="31" t="s">
        <v>17</v>
      </c>
      <c r="C29" s="31" t="s">
        <v>19</v>
      </c>
      <c r="D29" s="31" t="s">
        <v>18</v>
      </c>
    </row>
    <row r="30" spans="1:10" x14ac:dyDescent="0.25">
      <c r="A30" s="25" t="s">
        <v>16</v>
      </c>
      <c r="B30" s="26">
        <v>39457</v>
      </c>
      <c r="C30" s="25" t="s">
        <v>20</v>
      </c>
      <c r="D30" s="34">
        <v>75000</v>
      </c>
    </row>
    <row r="31" spans="1:10" x14ac:dyDescent="0.25">
      <c r="A31" s="25" t="s">
        <v>16</v>
      </c>
      <c r="B31" s="26">
        <v>39582</v>
      </c>
      <c r="C31" s="25" t="s">
        <v>21</v>
      </c>
      <c r="D31" s="34">
        <v>30000</v>
      </c>
    </row>
    <row r="32" spans="1:10" x14ac:dyDescent="0.25">
      <c r="A32" s="25" t="s">
        <v>16</v>
      </c>
      <c r="B32" s="26">
        <v>39637</v>
      </c>
      <c r="C32" s="25" t="s">
        <v>22</v>
      </c>
      <c r="D32" s="34">
        <v>30000</v>
      </c>
    </row>
    <row r="33" spans="1:5" x14ac:dyDescent="0.25">
      <c r="A33" s="25" t="s">
        <v>16</v>
      </c>
      <c r="B33" s="26">
        <v>39765</v>
      </c>
      <c r="C33" s="25" t="s">
        <v>23</v>
      </c>
      <c r="D33" s="34">
        <v>15000</v>
      </c>
    </row>
    <row r="34" spans="1:5" x14ac:dyDescent="0.25">
      <c r="A34" s="25" t="s">
        <v>35</v>
      </c>
      <c r="B34" s="26">
        <v>40274</v>
      </c>
      <c r="C34" s="25" t="s">
        <v>25</v>
      </c>
      <c r="D34" s="34">
        <v>15000</v>
      </c>
      <c r="E34" s="27"/>
    </row>
    <row r="35" spans="1:5" x14ac:dyDescent="0.25">
      <c r="A35" s="25" t="s">
        <v>36</v>
      </c>
      <c r="B35" s="26">
        <v>40528</v>
      </c>
      <c r="C35" s="25" t="s">
        <v>26</v>
      </c>
      <c r="D35" s="34">
        <v>60000</v>
      </c>
      <c r="E35" s="27"/>
    </row>
    <row r="36" spans="1:5" x14ac:dyDescent="0.25">
      <c r="A36" s="25" t="s">
        <v>39</v>
      </c>
      <c r="B36" s="26">
        <v>40835</v>
      </c>
      <c r="C36" s="25" t="s">
        <v>27</v>
      </c>
      <c r="D36" s="34">
        <v>30000</v>
      </c>
      <c r="E36" s="27"/>
    </row>
    <row r="37" spans="1:5" x14ac:dyDescent="0.25">
      <c r="A37" s="25" t="s">
        <v>39</v>
      </c>
      <c r="B37" s="26">
        <v>40975</v>
      </c>
      <c r="C37" s="25" t="s">
        <v>28</v>
      </c>
      <c r="D37" s="34">
        <v>15000</v>
      </c>
    </row>
    <row r="38" spans="1:5" s="4" customFormat="1" x14ac:dyDescent="0.25">
      <c r="B38" s="32"/>
      <c r="D38" s="33">
        <f>SUM(D30:D37)</f>
        <v>270000</v>
      </c>
    </row>
    <row r="39" spans="1:5" s="4" customFormat="1" x14ac:dyDescent="0.25">
      <c r="B39" s="32"/>
      <c r="D39" s="33"/>
    </row>
    <row r="41" spans="1:5" ht="15.6" x14ac:dyDescent="0.3">
      <c r="A41" s="36" t="s">
        <v>45</v>
      </c>
      <c r="B41" s="37"/>
      <c r="C41" s="37"/>
      <c r="D41" s="38"/>
    </row>
    <row r="42" spans="1:5" x14ac:dyDescent="0.25">
      <c r="A42" s="31" t="s">
        <v>32</v>
      </c>
      <c r="B42" s="31" t="s">
        <v>17</v>
      </c>
      <c r="C42" s="31" t="s">
        <v>33</v>
      </c>
      <c r="D42" s="31" t="s">
        <v>18</v>
      </c>
    </row>
    <row r="43" spans="1:5" x14ac:dyDescent="0.25">
      <c r="A43" s="30">
        <v>44</v>
      </c>
      <c r="B43" s="26">
        <v>39611</v>
      </c>
      <c r="C43" s="29" t="s">
        <v>16</v>
      </c>
      <c r="D43" s="35">
        <v>16325.48</v>
      </c>
    </row>
    <row r="44" spans="1:5" x14ac:dyDescent="0.25">
      <c r="A44" s="30">
        <v>45</v>
      </c>
      <c r="B44" s="26">
        <v>39645</v>
      </c>
      <c r="C44" s="29" t="s">
        <v>16</v>
      </c>
      <c r="D44" s="35">
        <v>58674.52</v>
      </c>
    </row>
    <row r="45" spans="1:5" x14ac:dyDescent="0.25">
      <c r="A45" s="30" t="s">
        <v>34</v>
      </c>
      <c r="B45" s="26">
        <v>39856</v>
      </c>
      <c r="C45" s="29" t="s">
        <v>16</v>
      </c>
      <c r="D45" s="35">
        <v>30000</v>
      </c>
    </row>
    <row r="46" spans="1:5" x14ac:dyDescent="0.25">
      <c r="A46" s="30" t="s">
        <v>34</v>
      </c>
      <c r="B46" s="26">
        <v>39856</v>
      </c>
      <c r="C46" s="29" t="s">
        <v>16</v>
      </c>
      <c r="D46" s="35">
        <v>390.96</v>
      </c>
    </row>
    <row r="47" spans="1:5" x14ac:dyDescent="0.25">
      <c r="A47" s="30">
        <v>53</v>
      </c>
      <c r="B47" s="26">
        <v>39885</v>
      </c>
      <c r="C47" s="29" t="s">
        <v>16</v>
      </c>
      <c r="D47" s="35">
        <v>29609.040000000001</v>
      </c>
    </row>
    <row r="48" spans="1:5" x14ac:dyDescent="0.25">
      <c r="A48" s="30">
        <v>54</v>
      </c>
      <c r="B48" s="26">
        <v>39923</v>
      </c>
      <c r="C48" s="29" t="s">
        <v>16</v>
      </c>
      <c r="D48" s="35">
        <v>11219.61</v>
      </c>
    </row>
    <row r="49" spans="1:4" x14ac:dyDescent="0.25">
      <c r="A49" s="30">
        <v>55</v>
      </c>
      <c r="B49" s="26">
        <v>39946</v>
      </c>
      <c r="C49" s="29" t="s">
        <v>16</v>
      </c>
      <c r="D49" s="35">
        <v>3780.39</v>
      </c>
    </row>
    <row r="50" spans="1:4" x14ac:dyDescent="0.25">
      <c r="A50" s="30">
        <v>37</v>
      </c>
      <c r="B50" s="26">
        <v>40499</v>
      </c>
      <c r="C50" s="29" t="s">
        <v>35</v>
      </c>
      <c r="D50" s="35">
        <v>9408.83</v>
      </c>
    </row>
    <row r="51" spans="1:4" x14ac:dyDescent="0.25">
      <c r="A51" s="30">
        <v>38</v>
      </c>
      <c r="B51" s="26">
        <v>40528</v>
      </c>
      <c r="C51" s="29" t="s">
        <v>35</v>
      </c>
      <c r="D51" s="35">
        <v>5591.17</v>
      </c>
    </row>
    <row r="52" spans="1:4" x14ac:dyDescent="0.25">
      <c r="A52" s="30" t="s">
        <v>37</v>
      </c>
      <c r="B52" s="26">
        <v>40739</v>
      </c>
      <c r="C52" s="29" t="s">
        <v>36</v>
      </c>
      <c r="D52" s="35">
        <v>46494.06</v>
      </c>
    </row>
    <row r="53" spans="1:4" x14ac:dyDescent="0.25">
      <c r="A53" s="30" t="s">
        <v>38</v>
      </c>
      <c r="B53" s="26">
        <v>40770</v>
      </c>
      <c r="C53" s="29" t="s">
        <v>36</v>
      </c>
      <c r="D53" s="35">
        <v>13505.94</v>
      </c>
    </row>
    <row r="54" spans="1:4" x14ac:dyDescent="0.25">
      <c r="A54" s="30" t="s">
        <v>40</v>
      </c>
      <c r="B54" s="26">
        <v>41148</v>
      </c>
      <c r="C54" s="29" t="s">
        <v>39</v>
      </c>
      <c r="D54" s="35">
        <v>8508.19</v>
      </c>
    </row>
    <row r="55" spans="1:4" x14ac:dyDescent="0.25">
      <c r="A55" s="30" t="s">
        <v>41</v>
      </c>
      <c r="B55" s="26">
        <v>41197</v>
      </c>
      <c r="C55" s="29" t="s">
        <v>39</v>
      </c>
      <c r="D55" s="35">
        <v>4805.37</v>
      </c>
    </row>
    <row r="56" spans="1:4" x14ac:dyDescent="0.25">
      <c r="A56" s="30" t="s">
        <v>42</v>
      </c>
      <c r="B56" s="26">
        <v>41228</v>
      </c>
      <c r="C56" s="29" t="s">
        <v>39</v>
      </c>
      <c r="D56" s="35">
        <v>12687.17</v>
      </c>
    </row>
    <row r="57" spans="1:4" x14ac:dyDescent="0.25">
      <c r="A57" s="30" t="s">
        <v>43</v>
      </c>
      <c r="B57" s="26">
        <v>41260</v>
      </c>
      <c r="C57" s="29" t="s">
        <v>39</v>
      </c>
      <c r="D57" s="35">
        <v>3999.27</v>
      </c>
    </row>
    <row r="58" spans="1:4" x14ac:dyDescent="0.25">
      <c r="A58" s="30" t="s">
        <v>43</v>
      </c>
      <c r="B58" s="26">
        <v>41260</v>
      </c>
      <c r="C58" s="29" t="s">
        <v>39</v>
      </c>
      <c r="D58" s="35">
        <v>13552.68</v>
      </c>
    </row>
    <row r="59" spans="1:4" x14ac:dyDescent="0.25">
      <c r="A59" s="30" t="s">
        <v>44</v>
      </c>
      <c r="B59" s="26">
        <v>41289</v>
      </c>
      <c r="C59" s="29" t="s">
        <v>39</v>
      </c>
      <c r="D59" s="35">
        <v>1447.32</v>
      </c>
    </row>
    <row r="60" spans="1:4" x14ac:dyDescent="0.25">
      <c r="C60" s="28"/>
      <c r="D60" s="28">
        <f>SUM(D43:D59)</f>
        <v>270000</v>
      </c>
    </row>
  </sheetData>
  <mergeCells count="16">
    <mergeCell ref="A41:D41"/>
    <mergeCell ref="A28:D28"/>
    <mergeCell ref="A26:J26"/>
    <mergeCell ref="A1:J3"/>
    <mergeCell ref="A5:J6"/>
    <mergeCell ref="A4:J4"/>
    <mergeCell ref="J7:J9"/>
    <mergeCell ref="A7:A9"/>
    <mergeCell ref="B7:B9"/>
    <mergeCell ref="C7:C9"/>
    <mergeCell ref="E7:E9"/>
    <mergeCell ref="F7:F9"/>
    <mergeCell ref="G7:G9"/>
    <mergeCell ref="H7:H9"/>
    <mergeCell ref="I7:I9"/>
    <mergeCell ref="D7:D9"/>
  </mergeCells>
  <printOptions verticalCentered="1"/>
  <pageMargins left="0.45" right="0.4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Closeout Form</vt:lpstr>
    </vt:vector>
  </TitlesOfParts>
  <Company>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debra.rinderknecht</dc:creator>
  <cp:lastModifiedBy>Pamplin, David (FHWA)</cp:lastModifiedBy>
  <cp:lastPrinted>2014-09-25T17:29:11Z</cp:lastPrinted>
  <dcterms:created xsi:type="dcterms:W3CDTF">2011-08-11T15:02:45Z</dcterms:created>
  <dcterms:modified xsi:type="dcterms:W3CDTF">2016-02-02T20:45:59Z</dcterms:modified>
</cp:coreProperties>
</file>