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3799_4W3817_OSS_P2\Budget Balance Sheet\"/>
    </mc:Choice>
  </mc:AlternateContent>
  <bookViews>
    <workbookView xWindow="60" yWindow="1365" windowWidth="18000" windowHeight="10215" activeTab="1"/>
  </bookViews>
  <sheets>
    <sheet name="4W3799" sheetId="1" r:id="rId1"/>
    <sheet name="WSRTC Totals" sheetId="7" r:id="rId2"/>
  </sheets>
  <calcPr calcId="152511"/>
</workbook>
</file>

<file path=xl/calcChain.xml><?xml version="1.0" encoding="utf-8"?>
<calcChain xmlns="http://schemas.openxmlformats.org/spreadsheetml/2006/main">
  <c r="F10" i="7" l="1"/>
  <c r="E8" i="7"/>
  <c r="H197" i="1" l="1"/>
  <c r="J197" i="1"/>
  <c r="K197" i="1"/>
  <c r="L197" i="1"/>
  <c r="H198" i="1"/>
  <c r="L198" i="1" s="1"/>
  <c r="J198" i="1"/>
  <c r="K198" i="1"/>
  <c r="H199" i="1"/>
  <c r="J199" i="1"/>
  <c r="K199" i="1"/>
  <c r="L199" i="1"/>
  <c r="H155" i="1"/>
  <c r="J155" i="1"/>
  <c r="K155" i="1"/>
  <c r="L155" i="1"/>
  <c r="H156" i="1"/>
  <c r="J156" i="1"/>
  <c r="K156" i="1"/>
  <c r="L156" i="1"/>
  <c r="H157" i="1"/>
  <c r="J157" i="1"/>
  <c r="K157" i="1"/>
  <c r="L157" i="1"/>
  <c r="H158" i="1"/>
  <c r="J158" i="1"/>
  <c r="K158" i="1"/>
  <c r="L158" i="1"/>
  <c r="H159" i="1"/>
  <c r="J159" i="1"/>
  <c r="K159" i="1"/>
  <c r="L159" i="1"/>
  <c r="J87" i="1"/>
  <c r="K87" i="1" s="1"/>
  <c r="L87" i="1" s="1"/>
  <c r="H87" i="1"/>
  <c r="J86" i="1"/>
  <c r="H86" i="1"/>
  <c r="J85" i="1"/>
  <c r="K85" i="1" s="1"/>
  <c r="L85" i="1" s="1"/>
  <c r="H85" i="1"/>
  <c r="J84" i="1"/>
  <c r="H84" i="1"/>
  <c r="J83" i="1"/>
  <c r="H83" i="1"/>
  <c r="K83" i="1" l="1"/>
  <c r="L83" i="1" s="1"/>
  <c r="K84" i="1"/>
  <c r="L84" i="1" s="1"/>
  <c r="K86" i="1"/>
  <c r="L86" i="1" s="1"/>
  <c r="H194" i="1"/>
  <c r="K194" i="1" s="1"/>
  <c r="J194" i="1"/>
  <c r="H195" i="1"/>
  <c r="J195" i="1"/>
  <c r="K195" i="1"/>
  <c r="L195" i="1"/>
  <c r="H196" i="1"/>
  <c r="J196" i="1"/>
  <c r="H75" i="1"/>
  <c r="J75" i="1"/>
  <c r="H76" i="1"/>
  <c r="J76" i="1"/>
  <c r="K76" i="1"/>
  <c r="L76" i="1"/>
  <c r="H77" i="1"/>
  <c r="K77" i="1" s="1"/>
  <c r="J77" i="1"/>
  <c r="H78" i="1"/>
  <c r="J78" i="1"/>
  <c r="K78" i="1"/>
  <c r="L78" i="1"/>
  <c r="H79" i="1"/>
  <c r="K79" i="1" s="1"/>
  <c r="J79" i="1"/>
  <c r="J74" i="1"/>
  <c r="H74" i="1"/>
  <c r="K73" i="1"/>
  <c r="L73" i="1" s="1"/>
  <c r="J73" i="1"/>
  <c r="H73" i="1"/>
  <c r="J72" i="1"/>
  <c r="H72" i="1"/>
  <c r="H42" i="1"/>
  <c r="K42" i="1" s="1"/>
  <c r="J42" i="1"/>
  <c r="H43" i="1"/>
  <c r="J43" i="1"/>
  <c r="K43" i="1"/>
  <c r="L43" i="1" s="1"/>
  <c r="H44" i="1"/>
  <c r="K44" i="1" s="1"/>
  <c r="J44" i="1"/>
  <c r="K196" i="1" l="1"/>
  <c r="M88" i="1"/>
  <c r="L196" i="1"/>
  <c r="L194" i="1"/>
  <c r="K75" i="1"/>
  <c r="L79" i="1"/>
  <c r="L77" i="1"/>
  <c r="L75" i="1"/>
  <c r="K72" i="1"/>
  <c r="L72" i="1" s="1"/>
  <c r="K74" i="1"/>
  <c r="L74" i="1" s="1"/>
  <c r="L44" i="1"/>
  <c r="L42" i="1"/>
  <c r="H152" i="1"/>
  <c r="K152" i="1" s="1"/>
  <c r="J152" i="1"/>
  <c r="H153" i="1"/>
  <c r="K153" i="1" s="1"/>
  <c r="J153" i="1"/>
  <c r="H154" i="1"/>
  <c r="K154" i="1" s="1"/>
  <c r="J154" i="1"/>
  <c r="H108" i="1"/>
  <c r="J108" i="1"/>
  <c r="K108" i="1"/>
  <c r="H109" i="1"/>
  <c r="K109" i="1" s="1"/>
  <c r="J109" i="1"/>
  <c r="H110" i="1"/>
  <c r="J110" i="1"/>
  <c r="K110" i="1"/>
  <c r="H111" i="1"/>
  <c r="L111" i="1" s="1"/>
  <c r="J111" i="1"/>
  <c r="K111" i="1"/>
  <c r="L154" i="1" l="1"/>
  <c r="L153" i="1"/>
  <c r="M80" i="1"/>
  <c r="L152" i="1"/>
  <c r="L108" i="1"/>
  <c r="L110" i="1"/>
  <c r="L109" i="1"/>
  <c r="H192" i="1"/>
  <c r="K192" i="1" s="1"/>
  <c r="J192" i="1"/>
  <c r="H193" i="1"/>
  <c r="K193" i="1" s="1"/>
  <c r="J193" i="1"/>
  <c r="H191" i="1"/>
  <c r="K191" i="1" s="1"/>
  <c r="J191" i="1"/>
  <c r="H190" i="1"/>
  <c r="K190" i="1" s="1"/>
  <c r="J190" i="1"/>
  <c r="H56" i="1"/>
  <c r="K56" i="1" s="1"/>
  <c r="J56" i="1"/>
  <c r="H189" i="1"/>
  <c r="L189" i="1" s="1"/>
  <c r="J189" i="1"/>
  <c r="K189" i="1"/>
  <c r="H149" i="1"/>
  <c r="J149" i="1"/>
  <c r="K149" i="1"/>
  <c r="H150" i="1"/>
  <c r="K150" i="1" s="1"/>
  <c r="J150" i="1"/>
  <c r="H151" i="1"/>
  <c r="J151" i="1"/>
  <c r="K151" i="1"/>
  <c r="H39" i="1"/>
  <c r="J39" i="1"/>
  <c r="K39" i="1"/>
  <c r="L39" i="1"/>
  <c r="H40" i="1"/>
  <c r="K40" i="1" s="1"/>
  <c r="J40" i="1"/>
  <c r="H41" i="1"/>
  <c r="J41" i="1"/>
  <c r="K41" i="1"/>
  <c r="L41" i="1"/>
  <c r="H105" i="1"/>
  <c r="J105" i="1"/>
  <c r="H106" i="1"/>
  <c r="K106" i="1" s="1"/>
  <c r="J106" i="1"/>
  <c r="H107" i="1"/>
  <c r="K107" i="1" s="1"/>
  <c r="L107" i="1" s="1"/>
  <c r="J107" i="1"/>
  <c r="H112" i="1"/>
  <c r="J112" i="1"/>
  <c r="L192" i="1" l="1"/>
  <c r="K105" i="1"/>
  <c r="L105" i="1" s="1"/>
  <c r="K112" i="1"/>
  <c r="L112" i="1" s="1"/>
  <c r="L193" i="1"/>
  <c r="L191" i="1"/>
  <c r="L190" i="1"/>
  <c r="L56" i="1"/>
  <c r="L151" i="1"/>
  <c r="L150" i="1"/>
  <c r="L149" i="1"/>
  <c r="L40" i="1"/>
  <c r="L106" i="1"/>
  <c r="H187" i="1"/>
  <c r="K187" i="1" s="1"/>
  <c r="J187" i="1"/>
  <c r="H188" i="1"/>
  <c r="L188" i="1" s="1"/>
  <c r="J188" i="1"/>
  <c r="K188" i="1"/>
  <c r="H147" i="1"/>
  <c r="K147" i="1" s="1"/>
  <c r="J147" i="1"/>
  <c r="H148" i="1"/>
  <c r="K148" i="1" s="1"/>
  <c r="J148" i="1"/>
  <c r="L187" i="1" l="1"/>
  <c r="L148" i="1"/>
  <c r="L147" i="1"/>
  <c r="H186" i="1"/>
  <c r="K186" i="1" s="1"/>
  <c r="L186" i="1" s="1"/>
  <c r="J186" i="1"/>
  <c r="H146" i="1"/>
  <c r="K146" i="1" s="1"/>
  <c r="J146" i="1"/>
  <c r="L146" i="1" l="1"/>
  <c r="H142" i="1"/>
  <c r="K142" i="1" s="1"/>
  <c r="J142" i="1"/>
  <c r="H185" i="1"/>
  <c r="K185" i="1" s="1"/>
  <c r="L185" i="1" s="1"/>
  <c r="J185" i="1"/>
  <c r="J114" i="1"/>
  <c r="H114" i="1"/>
  <c r="H36" i="1"/>
  <c r="K36" i="1" s="1"/>
  <c r="J36" i="1"/>
  <c r="H37" i="1"/>
  <c r="K37" i="1" s="1"/>
  <c r="L37" i="1" s="1"/>
  <c r="J37" i="1"/>
  <c r="H38" i="1"/>
  <c r="J38" i="1"/>
  <c r="H101" i="1"/>
  <c r="J101" i="1"/>
  <c r="H102" i="1"/>
  <c r="J102" i="1"/>
  <c r="H103" i="1"/>
  <c r="J103" i="1"/>
  <c r="H104" i="1"/>
  <c r="J104" i="1"/>
  <c r="K102" i="1" l="1"/>
  <c r="L102" i="1" s="1"/>
  <c r="L142" i="1"/>
  <c r="K104" i="1"/>
  <c r="L104" i="1" s="1"/>
  <c r="K103" i="1"/>
  <c r="L103" i="1" s="1"/>
  <c r="K38" i="1"/>
  <c r="L38" i="1" s="1"/>
  <c r="K114" i="1"/>
  <c r="L114" i="1" s="1"/>
  <c r="M115" i="1" s="1"/>
  <c r="L36" i="1"/>
  <c r="K101" i="1"/>
  <c r="L101" i="1" s="1"/>
  <c r="G8" i="7" l="1"/>
  <c r="E9" i="7"/>
  <c r="F9" i="7"/>
  <c r="H181" i="1" l="1"/>
  <c r="K181" i="1" s="1"/>
  <c r="J181" i="1"/>
  <c r="H182" i="1"/>
  <c r="K182" i="1" s="1"/>
  <c r="L182" i="1" s="1"/>
  <c r="J182" i="1"/>
  <c r="H183" i="1"/>
  <c r="J183" i="1"/>
  <c r="H184" i="1"/>
  <c r="J184" i="1"/>
  <c r="H205" i="1"/>
  <c r="K205" i="1" s="1"/>
  <c r="L205" i="1" s="1"/>
  <c r="H206" i="1"/>
  <c r="J206" i="1"/>
  <c r="H207" i="1"/>
  <c r="J207" i="1"/>
  <c r="K207" i="1" s="1"/>
  <c r="L207" i="1" s="1"/>
  <c r="H208" i="1"/>
  <c r="J208" i="1"/>
  <c r="K208" i="1" s="1"/>
  <c r="L208" i="1" s="1"/>
  <c r="H209" i="1"/>
  <c r="J209" i="1"/>
  <c r="J205" i="1"/>
  <c r="H143" i="1"/>
  <c r="K143" i="1" s="1"/>
  <c r="J143" i="1"/>
  <c r="H144" i="1"/>
  <c r="K144" i="1" s="1"/>
  <c r="J144" i="1"/>
  <c r="H145" i="1"/>
  <c r="K145" i="1" s="1"/>
  <c r="L145" i="1" s="1"/>
  <c r="J145" i="1"/>
  <c r="H61" i="1"/>
  <c r="J61" i="1"/>
  <c r="K61" i="1"/>
  <c r="H62" i="1"/>
  <c r="K62" i="1" s="1"/>
  <c r="L62" i="1" s="1"/>
  <c r="J62" i="1"/>
  <c r="H63" i="1"/>
  <c r="J63" i="1"/>
  <c r="H17" i="1"/>
  <c r="K17" i="1" s="1"/>
  <c r="J17" i="1"/>
  <c r="H18" i="1"/>
  <c r="J18" i="1"/>
  <c r="H19" i="1"/>
  <c r="J19" i="1"/>
  <c r="H20" i="1"/>
  <c r="J20" i="1"/>
  <c r="H33" i="1"/>
  <c r="K33" i="1" s="1"/>
  <c r="J33" i="1"/>
  <c r="H34" i="1"/>
  <c r="K34" i="1" s="1"/>
  <c r="J34" i="1"/>
  <c r="H35" i="1"/>
  <c r="J35" i="1"/>
  <c r="H98" i="1"/>
  <c r="K98" i="1" s="1"/>
  <c r="J98" i="1"/>
  <c r="H99" i="1"/>
  <c r="K99" i="1" s="1"/>
  <c r="J99" i="1"/>
  <c r="H100" i="1"/>
  <c r="K100" i="1" s="1"/>
  <c r="J100" i="1"/>
  <c r="H54" i="1"/>
  <c r="K54" i="1" s="1"/>
  <c r="L54" i="1" s="1"/>
  <c r="J54" i="1"/>
  <c r="H55" i="1"/>
  <c r="J55" i="1"/>
  <c r="K209" i="1" l="1"/>
  <c r="L209" i="1" s="1"/>
  <c r="K20" i="1"/>
  <c r="L20" i="1" s="1"/>
  <c r="K184" i="1"/>
  <c r="L184" i="1" s="1"/>
  <c r="K63" i="1"/>
  <c r="L63" i="1" s="1"/>
  <c r="K55" i="1"/>
  <c r="L55" i="1" s="1"/>
  <c r="K206" i="1"/>
  <c r="L206" i="1" s="1"/>
  <c r="K183" i="1"/>
  <c r="L183" i="1" s="1"/>
  <c r="K19" i="1"/>
  <c r="L19" i="1" s="1"/>
  <c r="L144" i="1"/>
  <c r="L143" i="1"/>
  <c r="L181" i="1"/>
  <c r="L61" i="1"/>
  <c r="K18" i="1"/>
  <c r="L18" i="1" s="1"/>
  <c r="L17" i="1"/>
  <c r="L33" i="1"/>
  <c r="K35" i="1"/>
  <c r="L35" i="1" s="1"/>
  <c r="L34" i="1"/>
  <c r="L99" i="1"/>
  <c r="L100" i="1"/>
  <c r="L98" i="1"/>
  <c r="H180" i="1" l="1"/>
  <c r="J180" i="1"/>
  <c r="K180" i="1"/>
  <c r="L180" i="1" s="1"/>
  <c r="H179" i="1"/>
  <c r="K179" i="1" s="1"/>
  <c r="J179" i="1"/>
  <c r="H141" i="1"/>
  <c r="K141" i="1" s="1"/>
  <c r="J141" i="1"/>
  <c r="H140" i="1"/>
  <c r="K140" i="1" s="1"/>
  <c r="L140" i="1" s="1"/>
  <c r="J140" i="1"/>
  <c r="H32" i="1"/>
  <c r="K32" i="1" s="1"/>
  <c r="J32" i="1"/>
  <c r="H31" i="1"/>
  <c r="K31" i="1" s="1"/>
  <c r="J31" i="1"/>
  <c r="H16" i="1"/>
  <c r="K16" i="1" s="1"/>
  <c r="J16" i="1"/>
  <c r="H96" i="1"/>
  <c r="K96" i="1" s="1"/>
  <c r="J96" i="1"/>
  <c r="H97" i="1"/>
  <c r="K97" i="1" s="1"/>
  <c r="J97" i="1"/>
  <c r="H178" i="1"/>
  <c r="K178" i="1" s="1"/>
  <c r="L178" i="1" s="1"/>
  <c r="J178" i="1"/>
  <c r="H204" i="1"/>
  <c r="J204" i="1"/>
  <c r="K204" i="1"/>
  <c r="L204" i="1" s="1"/>
  <c r="L141" i="1" l="1"/>
  <c r="L31" i="1"/>
  <c r="L16" i="1"/>
  <c r="L96" i="1"/>
  <c r="L32" i="1"/>
  <c r="L179" i="1"/>
  <c r="L97" i="1"/>
  <c r="H177" i="1"/>
  <c r="K177" i="1" s="1"/>
  <c r="J177" i="1"/>
  <c r="H15" i="1"/>
  <c r="K15" i="1" s="1"/>
  <c r="J15" i="1"/>
  <c r="H175" i="1"/>
  <c r="K175" i="1" s="1"/>
  <c r="J175" i="1"/>
  <c r="H176" i="1"/>
  <c r="L176" i="1" s="1"/>
  <c r="J176" i="1"/>
  <c r="K176" i="1"/>
  <c r="H135" i="1"/>
  <c r="K135" i="1" s="1"/>
  <c r="J135" i="1"/>
  <c r="H136" i="1"/>
  <c r="K136" i="1" s="1"/>
  <c r="J136" i="1"/>
  <c r="H137" i="1"/>
  <c r="K137" i="1" s="1"/>
  <c r="J137" i="1"/>
  <c r="H138" i="1"/>
  <c r="K138" i="1" s="1"/>
  <c r="J138" i="1"/>
  <c r="H139" i="1"/>
  <c r="K139" i="1" s="1"/>
  <c r="L139" i="1" s="1"/>
  <c r="J139" i="1"/>
  <c r="H95" i="1"/>
  <c r="K95" i="1" s="1"/>
  <c r="L95" i="1" s="1"/>
  <c r="J95" i="1"/>
  <c r="J14" i="1"/>
  <c r="H14" i="1"/>
  <c r="L135" i="1" l="1"/>
  <c r="L177" i="1"/>
  <c r="L15" i="1"/>
  <c r="L175" i="1"/>
  <c r="L137" i="1"/>
  <c r="L138" i="1"/>
  <c r="L136" i="1"/>
  <c r="K14" i="1"/>
  <c r="L14" i="1" s="1"/>
  <c r="J30" i="1"/>
  <c r="J53" i="1"/>
  <c r="J174" i="1"/>
  <c r="J134" i="1"/>
  <c r="H174" i="1"/>
  <c r="K174" i="1" s="1"/>
  <c r="H134" i="1"/>
  <c r="K134" i="1" s="1"/>
  <c r="L134" i="1" s="1"/>
  <c r="H53" i="1"/>
  <c r="H30" i="1"/>
  <c r="J68" i="1"/>
  <c r="H68" i="1"/>
  <c r="J67" i="1"/>
  <c r="H67" i="1"/>
  <c r="K67" i="1" s="1"/>
  <c r="L67" i="1" s="1"/>
  <c r="J66" i="1"/>
  <c r="H66" i="1"/>
  <c r="J172" i="1"/>
  <c r="J173" i="1"/>
  <c r="H173" i="1"/>
  <c r="K173" i="1" s="1"/>
  <c r="H172" i="1"/>
  <c r="K172" i="1" s="1"/>
  <c r="L172" i="1" s="1"/>
  <c r="J132" i="1"/>
  <c r="J133" i="1"/>
  <c r="H133" i="1"/>
  <c r="K133" i="1" s="1"/>
  <c r="H132" i="1"/>
  <c r="K132" i="1" s="1"/>
  <c r="J51" i="1"/>
  <c r="J52" i="1"/>
  <c r="H52" i="1"/>
  <c r="K52" i="1" s="1"/>
  <c r="H51" i="1"/>
  <c r="H94" i="1"/>
  <c r="K94" i="1" s="1"/>
  <c r="J94" i="1"/>
  <c r="J28" i="1"/>
  <c r="J29" i="1"/>
  <c r="H29" i="1"/>
  <c r="K29" i="1" s="1"/>
  <c r="H28" i="1"/>
  <c r="K28" i="1" s="1"/>
  <c r="L132" i="1" l="1"/>
  <c r="L28" i="1"/>
  <c r="L94" i="1"/>
  <c r="K51" i="1"/>
  <c r="L51" i="1" s="1"/>
  <c r="K53" i="1"/>
  <c r="L53" i="1" s="1"/>
  <c r="M21" i="1"/>
  <c r="L52" i="1"/>
  <c r="L133" i="1"/>
  <c r="L173" i="1"/>
  <c r="L174" i="1"/>
  <c r="L29" i="1"/>
  <c r="K30" i="1"/>
  <c r="L30" i="1" s="1"/>
  <c r="K66" i="1"/>
  <c r="L66" i="1" s="1"/>
  <c r="K68" i="1"/>
  <c r="L68" i="1" s="1"/>
  <c r="H171" i="1"/>
  <c r="K171" i="1" s="1"/>
  <c r="J171" i="1"/>
  <c r="H131" i="1"/>
  <c r="K131" i="1" s="1"/>
  <c r="J131" i="1"/>
  <c r="L171" i="1" l="1"/>
  <c r="M69" i="1"/>
  <c r="L131" i="1"/>
  <c r="G7" i="7"/>
  <c r="J170" i="1" l="1"/>
  <c r="H170" i="1"/>
  <c r="K170" i="1" s="1"/>
  <c r="J130" i="1"/>
  <c r="H130" i="1"/>
  <c r="K130" i="1" s="1"/>
  <c r="L130" i="1" s="1"/>
  <c r="J27" i="1"/>
  <c r="H27" i="1"/>
  <c r="K27" i="1" s="1"/>
  <c r="L170" i="1" l="1"/>
  <c r="L27" i="1"/>
  <c r="H50" i="1"/>
  <c r="J50" i="1"/>
  <c r="H25" i="1"/>
  <c r="K25" i="1" s="1"/>
  <c r="J25" i="1"/>
  <c r="K50" i="1" l="1"/>
  <c r="L50" i="1" s="1"/>
  <c r="L25" i="1"/>
  <c r="H167" i="1"/>
  <c r="J167" i="1"/>
  <c r="H168" i="1"/>
  <c r="J168" i="1"/>
  <c r="H169" i="1"/>
  <c r="K169" i="1" s="1"/>
  <c r="L169" i="1" s="1"/>
  <c r="J169" i="1"/>
  <c r="H127" i="1"/>
  <c r="K127" i="1" s="1"/>
  <c r="L127" i="1" s="1"/>
  <c r="J127" i="1"/>
  <c r="H128" i="1"/>
  <c r="J128" i="1"/>
  <c r="H129" i="1"/>
  <c r="J129" i="1"/>
  <c r="J60" i="1"/>
  <c r="H60" i="1"/>
  <c r="J59" i="1"/>
  <c r="H59" i="1"/>
  <c r="J49" i="1"/>
  <c r="H49" i="1"/>
  <c r="J48" i="1"/>
  <c r="H48" i="1"/>
  <c r="J47" i="1"/>
  <c r="H47" i="1"/>
  <c r="H165" i="1"/>
  <c r="K165" i="1" s="1"/>
  <c r="J165" i="1"/>
  <c r="H166" i="1"/>
  <c r="J166" i="1"/>
  <c r="K129" i="1" l="1"/>
  <c r="L129" i="1" s="1"/>
  <c r="K48" i="1"/>
  <c r="L48" i="1" s="1"/>
  <c r="K168" i="1"/>
  <c r="L168" i="1" s="1"/>
  <c r="K167" i="1"/>
  <c r="L167" i="1" s="1"/>
  <c r="K128" i="1"/>
  <c r="L128" i="1" s="1"/>
  <c r="K60" i="1"/>
  <c r="L60" i="1" s="1"/>
  <c r="K59" i="1"/>
  <c r="L59" i="1" s="1"/>
  <c r="K47" i="1"/>
  <c r="L47" i="1" s="1"/>
  <c r="K49" i="1"/>
  <c r="L49" i="1" s="1"/>
  <c r="L165" i="1"/>
  <c r="K166" i="1"/>
  <c r="L166" i="1" s="1"/>
  <c r="H93" i="1"/>
  <c r="J93" i="1"/>
  <c r="H126" i="1"/>
  <c r="J126" i="1"/>
  <c r="J203" i="1"/>
  <c r="J202" i="1"/>
  <c r="J164" i="1"/>
  <c r="J163" i="1"/>
  <c r="J162" i="1"/>
  <c r="J125" i="1"/>
  <c r="J124" i="1"/>
  <c r="J123" i="1"/>
  <c r="J122" i="1"/>
  <c r="J118" i="1"/>
  <c r="J92" i="1"/>
  <c r="J7" i="1"/>
  <c r="J8" i="1"/>
  <c r="J11" i="1"/>
  <c r="J23" i="1"/>
  <c r="J24" i="1"/>
  <c r="J26" i="1"/>
  <c r="H125" i="1"/>
  <c r="H26" i="1"/>
  <c r="H92" i="1"/>
  <c r="K92" i="1" s="1"/>
  <c r="H24" i="1"/>
  <c r="K24" i="1" s="1"/>
  <c r="K93" i="1" l="1"/>
  <c r="L93" i="1" s="1"/>
  <c r="M64" i="1"/>
  <c r="M57" i="1"/>
  <c r="K126" i="1"/>
  <c r="L126" i="1" s="1"/>
  <c r="K125" i="1"/>
  <c r="L125" i="1" s="1"/>
  <c r="K26" i="1"/>
  <c r="L26" i="1" s="1"/>
  <c r="L92" i="1"/>
  <c r="L24" i="1"/>
  <c r="G6" i="1"/>
  <c r="I6" i="1"/>
  <c r="F6" i="1"/>
  <c r="M112" i="1" l="1"/>
  <c r="H203" i="1" l="1"/>
  <c r="H8" i="1"/>
  <c r="H11" i="1"/>
  <c r="H23" i="1"/>
  <c r="H123" i="1"/>
  <c r="H124" i="1"/>
  <c r="H162" i="1"/>
  <c r="H163" i="1"/>
  <c r="H164" i="1"/>
  <c r="H202" i="1"/>
  <c r="H7" i="1"/>
  <c r="H118" i="1"/>
  <c r="H122" i="1"/>
  <c r="J6" i="1" l="1"/>
  <c r="H6" i="1"/>
  <c r="K11" i="1"/>
  <c r="L11" i="1" s="1"/>
  <c r="M12" i="1" s="1"/>
  <c r="K8" i="1"/>
  <c r="L8" i="1" s="1"/>
  <c r="K7" i="1"/>
  <c r="L7" i="1" s="1"/>
  <c r="K23" i="1"/>
  <c r="L23" i="1" s="1"/>
  <c r="M45" i="1" s="1"/>
  <c r="K118" i="1"/>
  <c r="L118" i="1" s="1"/>
  <c r="M119" i="1" s="1"/>
  <c r="K122" i="1"/>
  <c r="L122" i="1" s="1"/>
  <c r="K124" i="1"/>
  <c r="L124" i="1" s="1"/>
  <c r="K203" i="1"/>
  <c r="L203" i="1" s="1"/>
  <c r="K202" i="1"/>
  <c r="L202" i="1" s="1"/>
  <c r="K164" i="1"/>
  <c r="L164" i="1" s="1"/>
  <c r="K163" i="1"/>
  <c r="L163" i="1" s="1"/>
  <c r="K162" i="1"/>
  <c r="L162" i="1" s="1"/>
  <c r="K123" i="1"/>
  <c r="L123" i="1" s="1"/>
  <c r="L6" i="1" l="1"/>
  <c r="M210" i="1"/>
  <c r="M200" i="1"/>
  <c r="M9" i="1"/>
  <c r="M160" i="1"/>
  <c r="K6" i="1"/>
  <c r="D4" i="1" l="1"/>
  <c r="G5" i="7" l="1"/>
</calcChain>
</file>

<file path=xl/sharedStrings.xml><?xml version="1.0" encoding="utf-8"?>
<sst xmlns="http://schemas.openxmlformats.org/spreadsheetml/2006/main" count="639" uniqueCount="286">
  <si>
    <t>Transaction Date</t>
  </si>
  <si>
    <t>Description</t>
  </si>
  <si>
    <t>Direct Cost</t>
  </si>
  <si>
    <t>IDC/F&amp;A</t>
  </si>
  <si>
    <t>Payroll</t>
  </si>
  <si>
    <t>Benefits</t>
  </si>
  <si>
    <t>IDC</t>
  </si>
  <si>
    <t>Checks</t>
  </si>
  <si>
    <t>Y</t>
  </si>
  <si>
    <t>N</t>
  </si>
  <si>
    <t>IDCs Y/N</t>
  </si>
  <si>
    <t>Comments</t>
  </si>
  <si>
    <t xml:space="preserve">Actual vs. Estimate-- all IDC/F&amp;A would be estimates except for the actual entry from AgBooks.  </t>
  </si>
  <si>
    <t>Difference (actual-estimate)</t>
  </si>
  <si>
    <t>Benefits paid on previous month's effort.  Ex. Benefits paid in January are for December's effort and should correspond with Dec timesheet entries.</t>
  </si>
  <si>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</si>
  <si>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</si>
  <si>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</si>
  <si>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</si>
  <si>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</si>
  <si>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</si>
  <si>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</si>
  <si>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</si>
  <si>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</si>
  <si>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</si>
  <si>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</si>
  <si>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</si>
  <si>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</si>
  <si>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</si>
  <si>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Category</t>
  </si>
  <si>
    <t>Reconcile Date:</t>
  </si>
  <si>
    <t>Project Start Date:</t>
  </si>
  <si>
    <t>Budget:</t>
  </si>
  <si>
    <t>IDC/F&amp;A Rate:</t>
  </si>
  <si>
    <t>Remaining:</t>
  </si>
  <si>
    <t>WSRTC Task Order #2 - Rural Traveler Information (One-Stop Shop) Phase 2 (WSDOT T6737-02, MSU INDEX 4W3799)</t>
  </si>
  <si>
    <t>Project End Date:</t>
  </si>
  <si>
    <t>Actual Total</t>
  </si>
  <si>
    <t>Estimate Total</t>
  </si>
  <si>
    <t>Overall Total</t>
  </si>
  <si>
    <t>Subtotal</t>
  </si>
  <si>
    <r>
      <rPr>
        <sz val="11"/>
        <rFont val="Calibri"/>
        <family val="2"/>
      </rPr>
      <t>11/08/11 - 8074</t>
    </r>
  </si>
  <si>
    <r>
      <rPr>
        <sz val="11"/>
        <rFont val="Calibri"/>
        <family val="2"/>
      </rPr>
      <t>12/07/11 - 9231</t>
    </r>
  </si>
  <si>
    <r>
      <rPr>
        <sz val="11"/>
        <rFont val="Calibri"/>
        <family val="2"/>
      </rPr>
      <t>October Payroll - paid 11/10/11</t>
    </r>
  </si>
  <si>
    <r>
      <rPr>
        <sz val="11"/>
        <rFont val="Calibri"/>
        <family val="2"/>
      </rPr>
      <t>November Payroll - paid 12/9/11</t>
    </r>
  </si>
  <si>
    <r>
      <rPr>
        <sz val="11"/>
        <rFont val="Calibri"/>
        <family val="2"/>
      </rPr>
      <t>12/07/11 - 9232</t>
    </r>
  </si>
  <si>
    <r>
      <rPr>
        <sz val="11"/>
        <rFont val="Calibri"/>
        <family val="2"/>
      </rPr>
      <t>02/08/12 - 11255</t>
    </r>
  </si>
  <si>
    <r>
      <rPr>
        <sz val="11"/>
        <rFont val="Calibri"/>
        <family val="2"/>
      </rPr>
      <t>January Payroll - paid 2/10/12</t>
    </r>
  </si>
  <si>
    <t xml:space="preserve">11/08/11 - 8075     </t>
  </si>
  <si>
    <t xml:space="preserve">11/08/11 - 8710      </t>
  </si>
  <si>
    <t xml:space="preserve">12/30/11 - 9622      </t>
  </si>
  <si>
    <t xml:space="preserve">02/29/12 - 11664    </t>
  </si>
  <si>
    <r>
      <rPr>
        <sz val="11"/>
        <rFont val="Calibri"/>
        <family val="2"/>
      </rPr>
      <t>Payroll-October 2011</t>
    </r>
  </si>
  <si>
    <r>
      <rPr>
        <sz val="11"/>
        <rFont val="Calibri"/>
        <family val="2"/>
      </rPr>
      <t>Dec 2011</t>
    </r>
  </si>
  <si>
    <r>
      <rPr>
        <sz val="11"/>
        <rFont val="Calibri"/>
        <family val="2"/>
      </rPr>
      <t>Feb 2012</t>
    </r>
  </si>
  <si>
    <r>
      <rPr>
        <sz val="11"/>
        <rFont val="Calibri"/>
        <family val="2"/>
      </rPr>
      <t>11/30/11 - 8711</t>
    </r>
  </si>
  <si>
    <r>
      <rPr>
        <sz val="11"/>
        <rFont val="Calibri"/>
        <family val="2"/>
      </rPr>
      <t>12/30/11 - 9623</t>
    </r>
  </si>
  <si>
    <r>
      <rPr>
        <sz val="11"/>
        <rFont val="Calibri"/>
        <family val="2"/>
      </rPr>
      <t>02/29/12 - 11665</t>
    </r>
  </si>
  <si>
    <r>
      <rPr>
        <sz val="11"/>
        <rFont val="Calibri"/>
        <family val="2"/>
      </rPr>
      <t>F&amp;A-November 2011</t>
    </r>
  </si>
  <si>
    <r>
      <rPr>
        <sz val="11"/>
        <rFont val="Calibri"/>
        <family val="2"/>
      </rPr>
      <t>F&amp;A Dec 2011</t>
    </r>
  </si>
  <si>
    <r>
      <rPr>
        <sz val="11"/>
        <rFont val="Calibri"/>
        <family val="2"/>
      </rPr>
      <t>F&amp;A Feb 2012</t>
    </r>
  </si>
  <si>
    <t>SUBTOTAL</t>
  </si>
  <si>
    <t>12/07/12 - 8621</t>
  </si>
  <si>
    <t>Payroll - November 2012 paid Dec 11, 2012</t>
  </si>
  <si>
    <t>Payroll - December 2012 paid Jan, 2012</t>
  </si>
  <si>
    <t>1/9/2013 - 9582</t>
  </si>
  <si>
    <t>12/7/12 - 8837</t>
  </si>
  <si>
    <t>Benefits - December 2012</t>
  </si>
  <si>
    <t>1/30/2013 - 9584</t>
  </si>
  <si>
    <t>F&amp;A Dec 2012</t>
  </si>
  <si>
    <t>F&amp;A January 2013</t>
  </si>
  <si>
    <t>Benefits - January 2013</t>
  </si>
  <si>
    <t>2/7/13 - 10358</t>
  </si>
  <si>
    <t>Payroll - January 2013 paid 2/7/13</t>
  </si>
  <si>
    <t>1/9/13 - 9583</t>
  </si>
  <si>
    <t>Payroll December 2012 paid Jan 11, 2013</t>
  </si>
  <si>
    <t>2/7/13 - 10359</t>
  </si>
  <si>
    <t>3/30/13 - 11198</t>
  </si>
  <si>
    <t>4/4/13 - 11116</t>
  </si>
  <si>
    <t>Payroll - January 2013, paid 2/7/13</t>
  </si>
  <si>
    <t>Payroll - February 2013, March 11, 2013</t>
  </si>
  <si>
    <t>Payroll corr from 4W3215 to4W3799 (3)</t>
  </si>
  <si>
    <t>2/7/13 - 10361</t>
  </si>
  <si>
    <t>3/30/13 - 11199</t>
  </si>
  <si>
    <t>Payroll January 2013 paid 2/7/13</t>
  </si>
  <si>
    <t>2/7/13 - 10363</t>
  </si>
  <si>
    <t>3/30/13 - 11200</t>
  </si>
  <si>
    <t>5/8/13 - 12945</t>
  </si>
  <si>
    <t>Payroll - April 2013 paid May 2013</t>
  </si>
  <si>
    <t>4/30/13 - 12115</t>
  </si>
  <si>
    <t>Payroll - March 2013 paid April 11, 2013</t>
  </si>
  <si>
    <t>4/30-13 - 12116</t>
  </si>
  <si>
    <t>4/30/13 - 12117</t>
  </si>
  <si>
    <t>5/30/13 - 12947</t>
  </si>
  <si>
    <t>Benefits - April 2013</t>
  </si>
  <si>
    <t>Benefits - May 2013</t>
  </si>
  <si>
    <t>4/30/13 - 12118</t>
  </si>
  <si>
    <t>5/30/13 - 12949</t>
  </si>
  <si>
    <t>F&amp;A April 2013</t>
  </si>
  <si>
    <t>F&amp;A May 2013</t>
  </si>
  <si>
    <t>Task Order #4 - WSRTC Meeting Coordination, Western States Forum Travel Support and Website Maintenance</t>
  </si>
  <si>
    <t>4W4418</t>
  </si>
  <si>
    <t>7/9/13 - 14260</t>
  </si>
  <si>
    <t>Payroll - June 2013 paid July 11, 2013</t>
  </si>
  <si>
    <t>6/30/13 - 14261</t>
  </si>
  <si>
    <t>F&amp;A June 2013</t>
  </si>
  <si>
    <t>6/30/13 - 14262</t>
  </si>
  <si>
    <t>11/6/13 - 6634</t>
  </si>
  <si>
    <t>Payroll - October 2013 paid 11/6/2013</t>
  </si>
  <si>
    <t>Payroll - November 2013 paid Dec 11, 2013</t>
  </si>
  <si>
    <t>12/9/2013 - 7345</t>
  </si>
  <si>
    <t>12/9/2013 - 7344</t>
  </si>
  <si>
    <t>12/30/13 - 7346</t>
  </si>
  <si>
    <t>11/6/13 - 6635</t>
  </si>
  <si>
    <t>Payroll - October 2013 paid 11/6/13</t>
  </si>
  <si>
    <t>11/06/13 - 6636</t>
  </si>
  <si>
    <t>12/30/13 - 7347</t>
  </si>
  <si>
    <t>Payroll October 2013 paid 11/6/13</t>
  </si>
  <si>
    <t>11/6/2013 - 6637</t>
  </si>
  <si>
    <t>12/30/13 - 7348</t>
  </si>
  <si>
    <t>F&amp;A November 2013</t>
  </si>
  <si>
    <t>F&amp;A December 2013</t>
  </si>
  <si>
    <t>1/08/14 - 8069</t>
  </si>
  <si>
    <t>Payroll December 2013, paid Jan 11, 2014</t>
  </si>
  <si>
    <t>03/11/14 - 9640</t>
  </si>
  <si>
    <t>February 2014 Payroll - paid 3/11/14</t>
  </si>
  <si>
    <t>01/08/14 - 8068</t>
  </si>
  <si>
    <t>Payroll - December 2013 paid Jan 11, 2014</t>
  </si>
  <si>
    <t>01/08/14 - 8070</t>
  </si>
  <si>
    <t>01/23/14 - 7547</t>
  </si>
  <si>
    <t>Corr Payroll from 4W4418 to 4W3799</t>
  </si>
  <si>
    <t>01/30/14 - 8071</t>
  </si>
  <si>
    <t>01/30/14 - 8073</t>
  </si>
  <si>
    <t>01/30/14 - 8074</t>
  </si>
  <si>
    <t>02/07/14 - 8866</t>
  </si>
  <si>
    <t>03/11/14 - 9641</t>
  </si>
  <si>
    <t>January 2014 payroll paid 2/7/14</t>
  </si>
  <si>
    <t>February 2014 Payroll paid 3/11/14</t>
  </si>
  <si>
    <t>01/30/14 - 8075</t>
  </si>
  <si>
    <t>02/07/14 - 8867</t>
  </si>
  <si>
    <t>03/11/14 - 9642</t>
  </si>
  <si>
    <t>F&amp;A January 2014</t>
  </si>
  <si>
    <t>F&amp;A February 2014</t>
  </si>
  <si>
    <t>F&amp;A March 2014</t>
  </si>
  <si>
    <t>04/09/14 - 10333</t>
  </si>
  <si>
    <t>March 2014 Payroll paid 4/9/14</t>
  </si>
  <si>
    <t>04/09/14 - 10334</t>
  </si>
  <si>
    <t>05/06/14 - 10574</t>
  </si>
  <si>
    <t>Service</t>
  </si>
  <si>
    <t>05/20/14 - 10610</t>
  </si>
  <si>
    <t>Printer Maintenance Acct</t>
  </si>
  <si>
    <t>FedEx-Lamination for Posters</t>
  </si>
  <si>
    <t>Walmart - Industrial Strength Tape</t>
  </si>
  <si>
    <t>05/12/14 - 10573</t>
  </si>
  <si>
    <t>Supplies</t>
  </si>
  <si>
    <t>F&amp;A April 2014</t>
  </si>
  <si>
    <t>05/07/14 - 11265</t>
  </si>
  <si>
    <t>04/09/14 - 10335</t>
  </si>
  <si>
    <t>F&amp;A May 2014</t>
  </si>
  <si>
    <t>06/11/14 - 12164</t>
  </si>
  <si>
    <t>May 2014 payroll paid 6/11/14</t>
  </si>
  <si>
    <t>6/11/14 - 12165</t>
  </si>
  <si>
    <t>06/11/14 - 12166</t>
  </si>
  <si>
    <t>06/30/14 - 12167</t>
  </si>
  <si>
    <t>June 2014 payroll paid 6/11/14</t>
  </si>
  <si>
    <t>06/30/14 - 12168</t>
  </si>
  <si>
    <t>06/30/14 - 12169</t>
  </si>
  <si>
    <t>08/07/14 - 2864</t>
  </si>
  <si>
    <t>July 2014 Payroll paid 8/7/14</t>
  </si>
  <si>
    <t>09/09/14 - 3451</t>
  </si>
  <si>
    <t>payroll August 2014 paid Sept 11, 2014</t>
  </si>
  <si>
    <t>08/07/14 - 2865</t>
  </si>
  <si>
    <t>09/09/14 - 3452</t>
  </si>
  <si>
    <t>Payroll August 2014 paid Sept 11, 2014</t>
  </si>
  <si>
    <t>09/09/14 - 3453</t>
  </si>
  <si>
    <t>08/07/14 - 2866</t>
  </si>
  <si>
    <t>09/09/14 - 3454</t>
  </si>
  <si>
    <t>10/06/14 - 3746</t>
  </si>
  <si>
    <t>corr payroll from index 4W3799 to 4W5027</t>
  </si>
  <si>
    <t>08/07/14 - 2867</t>
  </si>
  <si>
    <t>Lab Fee</t>
  </si>
  <si>
    <t>F&amp;A July 2014</t>
  </si>
  <si>
    <t>F&amp;A August 2014</t>
  </si>
  <si>
    <t>07/30/14 - 2543</t>
  </si>
  <si>
    <t>08/07/14 - 2868</t>
  </si>
  <si>
    <t>4W5052</t>
  </si>
  <si>
    <t>Task Order #5 - WSRTC Meeting Coordination, Western States Forum Travel Support and Website Maintenance</t>
  </si>
  <si>
    <t>payroll Sept 2014 paid Oct 11, 2014</t>
  </si>
  <si>
    <t>10/08/14 - 4002</t>
  </si>
  <si>
    <t>11/06/14 - 4524</t>
  </si>
  <si>
    <t>payroll October 2014 paid Nov 10, 2014</t>
  </si>
  <si>
    <t>10/08/14 - 4004</t>
  </si>
  <si>
    <t>payroll November 2014 paid Dec 11, 2014</t>
  </si>
  <si>
    <t>11/06/14 - 4526</t>
  </si>
  <si>
    <t>12/09/14 - 5347</t>
  </si>
  <si>
    <t>payroll November paid Dec 11, 2014</t>
  </si>
  <si>
    <t>Payroll October 2014 paid Nov 10, 2014</t>
  </si>
  <si>
    <t>10/08/14 - 4005</t>
  </si>
  <si>
    <t>11/06/14 - 4527</t>
  </si>
  <si>
    <t>10/08/14 - 4479</t>
  </si>
  <si>
    <t>11/10/14 - 5247</t>
  </si>
  <si>
    <t>12/11/14 - 5775</t>
  </si>
  <si>
    <t>September 2014 Payroll paid 10/8/14</t>
  </si>
  <si>
    <t>Payroll October 2014 paid 11/10/14</t>
  </si>
  <si>
    <t>November 2014 Payroll paid 12/11/14</t>
  </si>
  <si>
    <t>09/09/14 - 3816</t>
  </si>
  <si>
    <t>10/08/14 - 4480</t>
  </si>
  <si>
    <t>11/10/14 - 5248</t>
  </si>
  <si>
    <t>12/11/14 - 5776</t>
  </si>
  <si>
    <t>F&amp;A September 2014</t>
  </si>
  <si>
    <t>F&amp;A October 2014</t>
  </si>
  <si>
    <t>F&amp;A November 2014</t>
  </si>
  <si>
    <t>F&amp;A December 2014</t>
  </si>
  <si>
    <t>07/21/14 -217</t>
  </si>
  <si>
    <t>August 2014 Payroll paid 9/9/14</t>
  </si>
  <si>
    <t>09/09/14 - 3815</t>
  </si>
  <si>
    <t>01/11/15 - 6513</t>
  </si>
  <si>
    <t>November 2014 Payroll paid 1/11/15</t>
  </si>
  <si>
    <t>01/11/15 - 6514</t>
  </si>
  <si>
    <t>F&amp;A January 2015</t>
  </si>
  <si>
    <t>05/07/15 - 8781</t>
  </si>
  <si>
    <t>06/09/15 - 9661</t>
  </si>
  <si>
    <t>payroll April 2015 paid May 11, 2015</t>
  </si>
  <si>
    <t>payroll May 2015 paid June 2015</t>
  </si>
  <si>
    <t>Payroll April 2015 paid 5/7/15</t>
  </si>
  <si>
    <t>05/07/15 - 9483</t>
  </si>
  <si>
    <t>F&amp;A May 2015</t>
  </si>
  <si>
    <t>05/07/15 - 9484</t>
  </si>
  <si>
    <t>payroll June 2015 paid July 8, 2015</t>
  </si>
  <si>
    <t>07/08/15 - 10152</t>
  </si>
  <si>
    <t>Payroll May/June 2015 paid 6/9/15</t>
  </si>
  <si>
    <t>06/09/15 - 10406</t>
  </si>
  <si>
    <t>Rebate</t>
  </si>
  <si>
    <t>2015 purchase card rebate</t>
  </si>
  <si>
    <t>06/22/15 - 10404</t>
  </si>
  <si>
    <t>06/22/15 - 10405</t>
  </si>
  <si>
    <t>F&amp;A June 2015</t>
  </si>
  <si>
    <t>06/09/15 - 10407</t>
  </si>
  <si>
    <t>08/07/15 - 2530</t>
  </si>
  <si>
    <t>09/09/15 - 3029</t>
  </si>
  <si>
    <t>payroll July 2015 paid August 11, 2015</t>
  </si>
  <si>
    <t>payroll August paid Sept 11, 2015</t>
  </si>
  <si>
    <t>08/07/15 - 2531</t>
  </si>
  <si>
    <t>09/09/15 - 3031</t>
  </si>
  <si>
    <t>Payroll July 2015 paid 8/7/15</t>
  </si>
  <si>
    <t>08/07/15 - 2836</t>
  </si>
  <si>
    <t>F&amp;A August 2015</t>
  </si>
  <si>
    <t>08/07/15 - 2837</t>
  </si>
  <si>
    <t>January 2014 - Corr(1)</t>
  </si>
  <si>
    <t xml:space="preserve">January 2014 - </t>
  </si>
  <si>
    <t>IDC - for Jan 2013 Payroll</t>
  </si>
  <si>
    <t>IDC - for Feb 2013 Payroll</t>
  </si>
  <si>
    <t>payroll sept 2015 paid Oct 9 2015</t>
  </si>
  <si>
    <t>10/09/15 - 3877</t>
  </si>
  <si>
    <t>Payroll August 2015 paid 9/9/15</t>
  </si>
  <si>
    <t>Payroll September 2015 paid 10/9/15</t>
  </si>
  <si>
    <t>09/09/15 - 3787</t>
  </si>
  <si>
    <t>10/09/15 - 4305</t>
  </si>
  <si>
    <t>F&amp;A September 2015</t>
  </si>
  <si>
    <t>F&amp;A October 2015</t>
  </si>
  <si>
    <t>09/09/15 - 3788</t>
  </si>
  <si>
    <t>10/09/15 - 4306</t>
  </si>
  <si>
    <t>11/06/15 - 4603</t>
  </si>
  <si>
    <t>payroll October 2015 paid Nov 10 2015</t>
  </si>
  <si>
    <t>11/06/15 - 4602</t>
  </si>
  <si>
    <t>12/11/15 - 5301</t>
  </si>
  <si>
    <t>payroll November 2015 paid December 11 2015</t>
  </si>
  <si>
    <t>01/11/16 - 5765</t>
  </si>
  <si>
    <t>corr payroll from 4w4163 to 4w3799 (12)</t>
  </si>
  <si>
    <t>12/11/15 - 5302</t>
  </si>
  <si>
    <t>11/06/15 - 4604</t>
  </si>
  <si>
    <t>payroll Oct 2015 paid Nov 10 2015</t>
  </si>
  <si>
    <t>Payroll November 2015 paid December 11 2015</t>
  </si>
  <si>
    <t>corr payroll from 4w3799 to 4w4977 (12)</t>
  </si>
  <si>
    <t>12/11/15 - 5303</t>
  </si>
  <si>
    <t>01/11/16 - 5754</t>
  </si>
  <si>
    <t>01/11/16 - 5777</t>
  </si>
  <si>
    <t>Payroll October 2015 paid 11/6/15</t>
  </si>
  <si>
    <t>Payroll November 2015 paid 12/9/15</t>
  </si>
  <si>
    <t>11/06/15 - 5026</t>
  </si>
  <si>
    <t>12/09/15 - 5627</t>
  </si>
  <si>
    <t>F&amp;A November 2015</t>
  </si>
  <si>
    <t>F&amp;A December 2015</t>
  </si>
  <si>
    <t>11/06/15 - 5027</t>
  </si>
  <si>
    <t>12/09/15 - 5628</t>
  </si>
  <si>
    <t>ESTIMATED DECEMBER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</si>
</sst>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38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165" fontId="0" fillId="0" borderId="0" xfId="0" applyNumberFormat="1" applyFill="1"/>
    <xf numFmtId="0" fontId="1" fillId="0" borderId="0" xfId="0" applyFont="1" applyAlignment="1">
      <alignment horizontal="right"/>
    </xf>
    <xf numFmtId="1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16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horizontal="right"/>
    </xf>
    <xf numFmtId="14" fontId="0" fillId="0" borderId="0" xfId="0" applyNumberFormat="1"/>
    <xf numFmtId="165" fontId="0" fillId="0" borderId="0" xfId="0" applyNumberFormat="1"/>
    <xf numFmtId="0" fontId="0" fillId="0" borderId="0" xfId="0"/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14" fontId="6" fillId="0" borderId="0" xfId="3" applyNumberFormat="1" applyFont="1" applyFill="1" applyBorder="1" applyAlignment="1">
      <alignment horizontal="left" vertical="top" wrapText="1"/>
    </xf>
    <xf numFmtId="17" fontId="6" fillId="0" borderId="0" xfId="3" applyNumberFormat="1" applyFont="1" applyFill="1" applyBorder="1" applyAlignment="1">
      <alignment horizontal="left" vertical="top" wrapText="1"/>
    </xf>
    <xf numFmtId="14" fontId="7" fillId="0" borderId="0" xfId="3" applyNumberFormat="1" applyFont="1" applyFill="1" applyBorder="1" applyAlignment="1">
      <alignment horizontal="left" vertical="top" wrapText="1"/>
    </xf>
    <xf numFmtId="0" fontId="0" fillId="0" borderId="0" xfId="0" applyFont="1" applyFill="1"/>
    <xf numFmtId="165" fontId="0" fillId="0" borderId="0" xfId="0" applyNumberFormat="1" applyFont="1" applyFill="1"/>
    <xf numFmtId="165" fontId="2" fillId="0" borderId="0" xfId="0" applyNumberFormat="1" applyFont="1" applyFill="1"/>
    <xf numFmtId="1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65" fontId="1" fillId="0" borderId="0" xfId="0" applyNumberFormat="1" applyFont="1" applyFill="1"/>
    <xf numFmtId="0" fontId="1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right"/>
    </xf>
    <xf numFmtId="0" fontId="0" fillId="0" borderId="0" xfId="0" quotePrefix="1" applyFill="1"/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zoomScaleNormal="100" workbookViewId="0">
      <pane ySplit="6" topLeftCell="A7" activePane="bottomLeft" state="frozen"/>
      <selection pane="bottomLeft" activeCell="E38" sqref="E38"/>
    </sheetView>
  </sheetViews>
  <sheetFormatPr defaultRowHeight="15" x14ac:dyDescent="0.25"/>
  <cols>
    <col min="1" max="1" width="16.28515625" style="10" customWidth="1"/>
    <col min="2" max="2" width="19.140625" style="10" bestFit="1" customWidth="1"/>
    <col min="3" max="3" width="19.140625" style="10" customWidth="1"/>
    <col min="4" max="4" width="16.140625" style="10" customWidth="1"/>
    <col min="5" max="5" width="44.5703125" style="10" customWidth="1"/>
    <col min="6" max="6" width="12.5703125" style="10" customWidth="1"/>
    <col min="7" max="10" width="12.28515625" style="10" customWidth="1"/>
    <col min="11" max="11" width="13.42578125" style="10" customWidth="1"/>
    <col min="12" max="12" width="14.140625" style="10" customWidth="1"/>
    <col min="13" max="13" width="10" style="10" customWidth="1"/>
    <col min="14" max="14" width="42.5703125" style="10" bestFit="1" customWidth="1"/>
    <col min="15" max="15" width="19.5703125" style="10" customWidth="1"/>
    <col min="16" max="16" width="13.140625" style="10" bestFit="1" customWidth="1"/>
    <col min="17" max="16384" width="9.140625" style="10"/>
  </cols>
  <sheetData>
    <row r="1" spans="1:17" ht="20.25" customHeight="1" x14ac:dyDescent="0.25">
      <c r="A1" s="24" t="s">
        <v>35</v>
      </c>
    </row>
    <row r="2" spans="1:17" ht="23.25" customHeight="1" x14ac:dyDescent="0.25">
      <c r="A2" s="25" t="s">
        <v>31</v>
      </c>
      <c r="B2" s="23">
        <v>40817</v>
      </c>
      <c r="C2" s="25" t="s">
        <v>32</v>
      </c>
      <c r="D2" s="26">
        <v>150000</v>
      </c>
      <c r="E2" s="10" t="s">
        <v>12</v>
      </c>
      <c r="J2" s="34"/>
      <c r="K2" s="34"/>
      <c r="L2" s="34"/>
      <c r="M2" s="34"/>
      <c r="N2" s="34"/>
      <c r="O2" s="34"/>
      <c r="P2" s="34"/>
      <c r="Q2" s="34"/>
    </row>
    <row r="3" spans="1:17" x14ac:dyDescent="0.25">
      <c r="A3" s="24" t="s">
        <v>36</v>
      </c>
      <c r="B3" s="23">
        <v>41912</v>
      </c>
      <c r="C3" s="25" t="s">
        <v>33</v>
      </c>
      <c r="D3" s="24">
        <v>0.42499999999999999</v>
      </c>
      <c r="E3" s="10" t="s">
        <v>14</v>
      </c>
      <c r="G3" s="9"/>
      <c r="H3" s="9"/>
      <c r="I3" s="9"/>
    </row>
    <row r="4" spans="1:17" x14ac:dyDescent="0.25">
      <c r="A4" s="25" t="s">
        <v>30</v>
      </c>
      <c r="B4" s="11">
        <v>42551</v>
      </c>
      <c r="C4" s="25" t="s">
        <v>34</v>
      </c>
      <c r="D4" s="26">
        <f>D2-L6</f>
        <v>30938.750000000015</v>
      </c>
    </row>
    <row r="5" spans="1:17" x14ac:dyDescent="0.25">
      <c r="A5" s="24"/>
      <c r="B5" s="24"/>
      <c r="C5" s="24"/>
      <c r="D5" s="24"/>
      <c r="E5" s="24"/>
      <c r="F5" s="27" t="s">
        <v>2</v>
      </c>
      <c r="G5" s="27" t="s">
        <v>3</v>
      </c>
      <c r="H5" s="27" t="s">
        <v>37</v>
      </c>
      <c r="I5" s="28" t="s">
        <v>2</v>
      </c>
      <c r="J5" s="28" t="s">
        <v>3</v>
      </c>
      <c r="K5" s="29" t="s">
        <v>38</v>
      </c>
      <c r="L5" s="29" t="s">
        <v>39</v>
      </c>
      <c r="M5" s="29" t="s">
        <v>40</v>
      </c>
      <c r="N5" s="30" t="s">
        <v>11</v>
      </c>
      <c r="O5" s="36" t="s">
        <v>13</v>
      </c>
      <c r="P5" s="24"/>
    </row>
    <row r="6" spans="1:17" ht="15.75" thickBot="1" x14ac:dyDescent="0.3">
      <c r="A6" s="31" t="s">
        <v>0</v>
      </c>
      <c r="B6" s="31"/>
      <c r="C6" s="31" t="s">
        <v>29</v>
      </c>
      <c r="D6" s="31" t="s">
        <v>10</v>
      </c>
      <c r="E6" s="31" t="s">
        <v>1</v>
      </c>
      <c r="F6" s="26">
        <f t="shared" ref="F6:L6" si="0">SUM(F7:F1241)</f>
        <v>119061.24999999999</v>
      </c>
      <c r="G6" s="26">
        <f t="shared" si="0"/>
        <v>0</v>
      </c>
      <c r="H6" s="26">
        <f t="shared" si="0"/>
        <v>119061.24999999999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119061.24999999999</v>
      </c>
      <c r="M6" s="26"/>
      <c r="O6" s="37"/>
      <c r="P6" s="35" t="s">
        <v>7</v>
      </c>
      <c r="Q6" s="35"/>
    </row>
    <row r="7" spans="1:17" x14ac:dyDescent="0.25">
      <c r="A7" s="15" t="s">
        <v>41</v>
      </c>
      <c r="B7" s="15"/>
      <c r="C7" s="10" t="s">
        <v>4</v>
      </c>
      <c r="D7" s="10" t="s">
        <v>8</v>
      </c>
      <c r="E7" s="15" t="s">
        <v>43</v>
      </c>
      <c r="F7" s="4">
        <v>72.45</v>
      </c>
      <c r="G7" s="4"/>
      <c r="H7" s="4">
        <f>F7+G7</f>
        <v>72.45</v>
      </c>
      <c r="I7" s="22"/>
      <c r="J7" s="22">
        <f>IF(D7="Y", (I7*$D$3),0)</f>
        <v>0</v>
      </c>
      <c r="K7" s="22">
        <f>IF(H7&gt;0, 0, I7+J7)</f>
        <v>0</v>
      </c>
      <c r="L7" s="4">
        <f t="shared" ref="L7:L203" si="1">H7+K7</f>
        <v>72.45</v>
      </c>
      <c r="M7" s="4"/>
    </row>
    <row r="8" spans="1:17" x14ac:dyDescent="0.25">
      <c r="A8" s="15" t="s">
        <v>42</v>
      </c>
      <c r="B8" s="15"/>
      <c r="C8" s="10" t="s">
        <v>4</v>
      </c>
      <c r="D8" s="10" t="s">
        <v>8</v>
      </c>
      <c r="E8" s="15" t="s">
        <v>44</v>
      </c>
      <c r="F8" s="4">
        <v>84.39</v>
      </c>
      <c r="G8" s="4"/>
      <c r="H8" s="4">
        <f t="shared" ref="H8:H202" si="2">F8+G8</f>
        <v>84.39</v>
      </c>
      <c r="I8" s="22"/>
      <c r="J8" s="22">
        <f>IF(D8="Y", (I8*$D$3),0)</f>
        <v>0</v>
      </c>
      <c r="K8" s="22">
        <f t="shared" ref="K8:K202" si="3">IF(H8&gt;0, 0, I8+J8)</f>
        <v>0</v>
      </c>
      <c r="L8" s="4">
        <f t="shared" si="1"/>
        <v>84.39</v>
      </c>
      <c r="M8" s="4"/>
    </row>
    <row r="9" spans="1:17" x14ac:dyDescent="0.25">
      <c r="A9" s="15"/>
      <c r="B9" s="15"/>
      <c r="E9" s="15"/>
      <c r="F9" s="4"/>
      <c r="G9" s="4"/>
      <c r="H9" s="4"/>
      <c r="I9" s="22"/>
      <c r="J9" s="22"/>
      <c r="K9" s="22"/>
      <c r="L9" s="32" t="s">
        <v>61</v>
      </c>
      <c r="M9" s="26">
        <f>SUM(L7:L9)</f>
        <v>156.84</v>
      </c>
    </row>
    <row r="10" spans="1:17" x14ac:dyDescent="0.25">
      <c r="A10" s="15"/>
      <c r="B10" s="15"/>
      <c r="E10" s="15"/>
      <c r="F10" s="4"/>
      <c r="G10" s="4"/>
      <c r="H10" s="4"/>
      <c r="I10" s="22"/>
      <c r="J10" s="22"/>
      <c r="K10" s="22"/>
      <c r="L10" s="4"/>
      <c r="M10" s="4"/>
    </row>
    <row r="11" spans="1:17" x14ac:dyDescent="0.25">
      <c r="A11" s="15" t="s">
        <v>45</v>
      </c>
      <c r="B11" s="15"/>
      <c r="C11" s="10" t="s">
        <v>4</v>
      </c>
      <c r="D11" s="10" t="s">
        <v>8</v>
      </c>
      <c r="E11" s="15" t="s">
        <v>44</v>
      </c>
      <c r="F11" s="4">
        <v>176.34</v>
      </c>
      <c r="G11" s="4"/>
      <c r="H11" s="4">
        <f t="shared" si="2"/>
        <v>176.34</v>
      </c>
      <c r="I11" s="22"/>
      <c r="J11" s="22">
        <f>IF(D11="Y", (I11*$D$3),0)</f>
        <v>0</v>
      </c>
      <c r="K11" s="22">
        <f t="shared" si="3"/>
        <v>0</v>
      </c>
      <c r="L11" s="4">
        <f t="shared" si="1"/>
        <v>176.34</v>
      </c>
      <c r="M11" s="4"/>
    </row>
    <row r="12" spans="1:17" x14ac:dyDescent="0.25">
      <c r="A12" s="15"/>
      <c r="B12" s="15"/>
      <c r="E12" s="15"/>
      <c r="F12" s="4"/>
      <c r="G12" s="4"/>
      <c r="H12" s="4"/>
      <c r="I12" s="22"/>
      <c r="J12" s="22"/>
      <c r="K12" s="22"/>
      <c r="L12" s="32" t="s">
        <v>61</v>
      </c>
      <c r="M12" s="26">
        <f>SUM(L11:L12)</f>
        <v>176.34</v>
      </c>
    </row>
    <row r="13" spans="1:17" x14ac:dyDescent="0.25">
      <c r="A13" s="15"/>
      <c r="B13" s="15"/>
      <c r="E13" s="15"/>
      <c r="F13" s="4"/>
      <c r="G13" s="4"/>
      <c r="H13" s="4"/>
      <c r="I13" s="22"/>
      <c r="J13" s="22"/>
      <c r="K13" s="22"/>
      <c r="L13" s="32"/>
      <c r="M13" s="26"/>
    </row>
    <row r="14" spans="1:17" x14ac:dyDescent="0.25">
      <c r="A14" s="16" t="s">
        <v>124</v>
      </c>
      <c r="B14" s="16"/>
      <c r="C14" s="10" t="s">
        <v>4</v>
      </c>
      <c r="D14" s="10" t="s">
        <v>8</v>
      </c>
      <c r="E14" s="16" t="s">
        <v>125</v>
      </c>
      <c r="F14" s="4">
        <v>53.17</v>
      </c>
      <c r="G14" s="4"/>
      <c r="H14" s="4">
        <f t="shared" ref="H14" si="4">F14+G14</f>
        <v>53.17</v>
      </c>
      <c r="I14" s="22"/>
      <c r="J14" s="22">
        <f>IF(D14="Y", (I14*$D$3),0)</f>
        <v>0</v>
      </c>
      <c r="K14" s="22">
        <f t="shared" ref="K14" si="5">IF(H14&gt;0, 0, I14+J14)</f>
        <v>0</v>
      </c>
      <c r="L14" s="4">
        <f t="shared" ref="L14" si="6">H14+K14</f>
        <v>53.17</v>
      </c>
      <c r="M14" s="4"/>
    </row>
    <row r="15" spans="1:17" x14ac:dyDescent="0.25">
      <c r="A15" s="16" t="s">
        <v>144</v>
      </c>
      <c r="B15" s="16"/>
      <c r="C15" s="10" t="s">
        <v>4</v>
      </c>
      <c r="D15" s="10" t="s">
        <v>8</v>
      </c>
      <c r="E15" s="16" t="s">
        <v>145</v>
      </c>
      <c r="F15" s="4">
        <v>7.22</v>
      </c>
      <c r="G15" s="4"/>
      <c r="H15" s="4">
        <f t="shared" ref="H15" si="7">F15+G15</f>
        <v>7.22</v>
      </c>
      <c r="I15" s="22"/>
      <c r="J15" s="22">
        <f>IF(D15="Y", (I15*$D$3),0)</f>
        <v>0</v>
      </c>
      <c r="K15" s="22">
        <f t="shared" ref="K15" si="8">IF(H15&gt;0, 0, I15+J15)</f>
        <v>0</v>
      </c>
      <c r="L15" s="4">
        <f t="shared" ref="L15" si="9">H15+K15</f>
        <v>7.22</v>
      </c>
      <c r="M15" s="4"/>
    </row>
    <row r="16" spans="1:17" x14ac:dyDescent="0.25">
      <c r="A16" s="19" t="s">
        <v>161</v>
      </c>
      <c r="B16" s="16"/>
      <c r="C16" s="10" t="s">
        <v>4</v>
      </c>
      <c r="D16" s="10" t="s">
        <v>8</v>
      </c>
      <c r="E16" s="16" t="s">
        <v>160</v>
      </c>
      <c r="F16" s="4">
        <v>10.01</v>
      </c>
      <c r="G16" s="4"/>
      <c r="H16" s="4">
        <f t="shared" ref="H16" si="10">F16+G16</f>
        <v>10.01</v>
      </c>
      <c r="I16" s="22"/>
      <c r="J16" s="22">
        <f>IF(D16="Y", (I16*$D$3),0)</f>
        <v>0</v>
      </c>
      <c r="K16" s="22">
        <f t="shared" ref="K16" si="11">IF(H16&gt;0, 0, I16+J16)</f>
        <v>0</v>
      </c>
      <c r="L16" s="4">
        <f t="shared" ref="L16" si="12">H16+K16</f>
        <v>10.01</v>
      </c>
      <c r="M16" s="4"/>
    </row>
    <row r="17" spans="1:17" x14ac:dyDescent="0.25">
      <c r="A17" s="19" t="s">
        <v>172</v>
      </c>
      <c r="B17" s="16"/>
      <c r="C17" s="10" t="s">
        <v>4</v>
      </c>
      <c r="D17" s="10" t="s">
        <v>8</v>
      </c>
      <c r="E17" s="16" t="s">
        <v>173</v>
      </c>
      <c r="F17" s="4">
        <v>39.08</v>
      </c>
      <c r="G17" s="4"/>
      <c r="H17" s="4">
        <f t="shared" ref="H17:H20" si="13">F17+G17</f>
        <v>39.08</v>
      </c>
      <c r="I17" s="22"/>
      <c r="J17" s="22">
        <f t="shared" ref="J17:J20" si="14">IF(D17="Y", (I17*$D$3),0)</f>
        <v>0</v>
      </c>
      <c r="K17" s="22">
        <f t="shared" ref="K17:K20" si="15">IF(H17&gt;0, 0, I17+J17)</f>
        <v>0</v>
      </c>
      <c r="L17" s="4">
        <f t="shared" ref="L17:L20" si="16">H17+K17</f>
        <v>39.08</v>
      </c>
      <c r="M17" s="4"/>
    </row>
    <row r="18" spans="1:17" x14ac:dyDescent="0.25">
      <c r="A18" s="19"/>
      <c r="B18" s="16"/>
      <c r="C18" s="10" t="s">
        <v>4</v>
      </c>
      <c r="D18" s="10" t="s">
        <v>8</v>
      </c>
      <c r="E18" s="16"/>
      <c r="F18" s="4"/>
      <c r="G18" s="4"/>
      <c r="H18" s="4">
        <f t="shared" si="13"/>
        <v>0</v>
      </c>
      <c r="I18" s="22"/>
      <c r="J18" s="22">
        <f t="shared" si="14"/>
        <v>0</v>
      </c>
      <c r="K18" s="22">
        <f t="shared" si="15"/>
        <v>0</v>
      </c>
      <c r="L18" s="4">
        <f t="shared" si="16"/>
        <v>0</v>
      </c>
      <c r="M18" s="4"/>
    </row>
    <row r="19" spans="1:17" x14ac:dyDescent="0.25">
      <c r="A19" s="19"/>
      <c r="B19" s="16"/>
      <c r="C19" s="10" t="s">
        <v>4</v>
      </c>
      <c r="D19" s="10" t="s">
        <v>8</v>
      </c>
      <c r="E19" s="16"/>
      <c r="F19" s="4"/>
      <c r="G19" s="4"/>
      <c r="H19" s="4">
        <f t="shared" si="13"/>
        <v>0</v>
      </c>
      <c r="I19" s="22"/>
      <c r="J19" s="22">
        <f t="shared" si="14"/>
        <v>0</v>
      </c>
      <c r="K19" s="22">
        <f t="shared" si="15"/>
        <v>0</v>
      </c>
      <c r="L19" s="4">
        <f t="shared" si="16"/>
        <v>0</v>
      </c>
      <c r="M19" s="4"/>
    </row>
    <row r="20" spans="1:17" x14ac:dyDescent="0.25">
      <c r="A20" s="19"/>
      <c r="B20" s="16"/>
      <c r="C20" s="10" t="s">
        <v>4</v>
      </c>
      <c r="D20" s="10" t="s">
        <v>8</v>
      </c>
      <c r="E20" s="16"/>
      <c r="F20" s="4"/>
      <c r="G20" s="4"/>
      <c r="H20" s="4">
        <f t="shared" si="13"/>
        <v>0</v>
      </c>
      <c r="I20" s="22"/>
      <c r="J20" s="22">
        <f t="shared" si="14"/>
        <v>0</v>
      </c>
      <c r="K20" s="22">
        <f t="shared" si="15"/>
        <v>0</v>
      </c>
      <c r="L20" s="4">
        <f t="shared" si="16"/>
        <v>0</v>
      </c>
      <c r="M20" s="4"/>
    </row>
    <row r="21" spans="1:17" x14ac:dyDescent="0.25">
      <c r="A21" s="15"/>
      <c r="B21" s="15"/>
      <c r="E21" s="15"/>
      <c r="F21" s="4"/>
      <c r="G21" s="4"/>
      <c r="H21" s="4"/>
      <c r="I21" s="22"/>
      <c r="J21" s="22"/>
      <c r="K21" s="22"/>
      <c r="L21" s="32" t="s">
        <v>61</v>
      </c>
      <c r="M21" s="26">
        <f>SUM(L14:L21)</f>
        <v>109.48</v>
      </c>
    </row>
    <row r="22" spans="1:17" x14ac:dyDescent="0.25">
      <c r="A22" s="15"/>
      <c r="B22" s="15"/>
      <c r="E22" s="15"/>
      <c r="F22" s="4"/>
      <c r="G22" s="4"/>
      <c r="H22" s="4"/>
      <c r="I22" s="22"/>
      <c r="J22" s="22"/>
      <c r="K22" s="22"/>
      <c r="L22" s="4"/>
      <c r="M22" s="4"/>
    </row>
    <row r="23" spans="1:17" x14ac:dyDescent="0.25">
      <c r="A23" s="15" t="s">
        <v>46</v>
      </c>
      <c r="B23" s="16"/>
      <c r="C23" s="10" t="s">
        <v>4</v>
      </c>
      <c r="D23" s="10" t="s">
        <v>8</v>
      </c>
      <c r="E23" s="15" t="s">
        <v>47</v>
      </c>
      <c r="F23" s="4">
        <v>93.75</v>
      </c>
      <c r="G23" s="4"/>
      <c r="H23" s="4">
        <f t="shared" si="2"/>
        <v>93.75</v>
      </c>
      <c r="I23" s="22"/>
      <c r="J23" s="22">
        <f t="shared" ref="J23:J27" si="17">IF(D23="Y", (I23*$D$3),0)</f>
        <v>0</v>
      </c>
      <c r="K23" s="22">
        <f t="shared" si="3"/>
        <v>0</v>
      </c>
      <c r="L23" s="4">
        <f t="shared" si="1"/>
        <v>93.75</v>
      </c>
      <c r="M23" s="4"/>
      <c r="Q23" s="4"/>
    </row>
    <row r="24" spans="1:17" x14ac:dyDescent="0.25">
      <c r="A24" s="15" t="s">
        <v>62</v>
      </c>
      <c r="B24" s="16"/>
      <c r="C24" s="10" t="s">
        <v>4</v>
      </c>
      <c r="D24" s="10" t="s">
        <v>8</v>
      </c>
      <c r="E24" s="15" t="s">
        <v>63</v>
      </c>
      <c r="F24" s="4">
        <v>778.96</v>
      </c>
      <c r="G24" s="4"/>
      <c r="H24" s="4">
        <f t="shared" ref="H24:H25" si="18">F24+G24</f>
        <v>778.96</v>
      </c>
      <c r="I24" s="22"/>
      <c r="J24" s="22">
        <f t="shared" si="17"/>
        <v>0</v>
      </c>
      <c r="K24" s="22">
        <f t="shared" ref="K24" si="19">IF(H24&gt;0, 0, I24+J24)</f>
        <v>0</v>
      </c>
      <c r="L24" s="4">
        <f t="shared" ref="L24" si="20">H24+K24</f>
        <v>778.96</v>
      </c>
      <c r="M24" s="4"/>
      <c r="Q24" s="4"/>
    </row>
    <row r="25" spans="1:17" x14ac:dyDescent="0.25">
      <c r="A25" s="15" t="s">
        <v>74</v>
      </c>
      <c r="B25" s="16"/>
      <c r="C25" s="10" t="s">
        <v>4</v>
      </c>
      <c r="D25" s="10" t="s">
        <v>8</v>
      </c>
      <c r="E25" s="15" t="s">
        <v>75</v>
      </c>
      <c r="F25" s="4">
        <v>173.53</v>
      </c>
      <c r="G25" s="4"/>
      <c r="H25" s="4">
        <f t="shared" si="18"/>
        <v>173.53</v>
      </c>
      <c r="I25" s="22"/>
      <c r="J25" s="22">
        <f t="shared" si="17"/>
        <v>0</v>
      </c>
      <c r="K25" s="22">
        <f t="shared" ref="K25" si="21">IF(H25&gt;0, 0, I25+J25)</f>
        <v>0</v>
      </c>
      <c r="L25" s="4">
        <f t="shared" ref="L25" si="22">H25+K25</f>
        <v>173.53</v>
      </c>
      <c r="M25" s="4"/>
      <c r="Q25" s="4"/>
    </row>
    <row r="26" spans="1:17" x14ac:dyDescent="0.25">
      <c r="A26" s="15" t="s">
        <v>72</v>
      </c>
      <c r="B26" s="16"/>
      <c r="C26" s="20" t="s">
        <v>4</v>
      </c>
      <c r="D26" s="20" t="s">
        <v>8</v>
      </c>
      <c r="E26" s="15" t="s">
        <v>73</v>
      </c>
      <c r="F26" s="21">
        <v>19.28</v>
      </c>
      <c r="G26" s="21"/>
      <c r="H26" s="21">
        <f t="shared" ref="H26:H30" si="23">F26+G26</f>
        <v>19.28</v>
      </c>
      <c r="I26" s="21"/>
      <c r="J26" s="21">
        <f t="shared" si="17"/>
        <v>0</v>
      </c>
      <c r="K26" s="21">
        <f t="shared" ref="K26" si="24">IF(H26&gt;0, 0, I26+J26)</f>
        <v>0</v>
      </c>
      <c r="L26" s="21">
        <f t="shared" ref="L26" si="25">H26+K26</f>
        <v>19.28</v>
      </c>
      <c r="M26" s="4"/>
      <c r="Q26" s="4"/>
    </row>
    <row r="27" spans="1:17" x14ac:dyDescent="0.25">
      <c r="A27" s="15" t="s">
        <v>87</v>
      </c>
      <c r="B27" s="16"/>
      <c r="C27" s="20" t="s">
        <v>4</v>
      </c>
      <c r="D27" s="20" t="s">
        <v>8</v>
      </c>
      <c r="E27" s="15" t="s">
        <v>88</v>
      </c>
      <c r="F27" s="21">
        <v>219.81</v>
      </c>
      <c r="G27" s="21"/>
      <c r="H27" s="21">
        <f t="shared" si="23"/>
        <v>219.81</v>
      </c>
      <c r="I27" s="21"/>
      <c r="J27" s="21">
        <f t="shared" si="17"/>
        <v>0</v>
      </c>
      <c r="K27" s="21">
        <f t="shared" ref="K27" si="26">IF(H27&gt;0, 0, I27+J27)</f>
        <v>0</v>
      </c>
      <c r="L27" s="21">
        <f t="shared" ref="L27" si="27">H27+K27</f>
        <v>219.81</v>
      </c>
      <c r="M27" s="4"/>
      <c r="Q27" s="4"/>
    </row>
    <row r="28" spans="1:17" x14ac:dyDescent="0.25">
      <c r="A28" s="15" t="s">
        <v>107</v>
      </c>
      <c r="B28" s="16"/>
      <c r="C28" s="20" t="s">
        <v>4</v>
      </c>
      <c r="D28" s="20" t="s">
        <v>8</v>
      </c>
      <c r="E28" s="15" t="s">
        <v>108</v>
      </c>
      <c r="F28" s="21">
        <v>740.26</v>
      </c>
      <c r="G28" s="21"/>
      <c r="H28" s="21">
        <f t="shared" si="23"/>
        <v>740.26</v>
      </c>
      <c r="I28" s="21"/>
      <c r="J28" s="21">
        <f t="shared" ref="J28:J29" si="28">IF(D28="Y", (I28*$D$3),0)</f>
        <v>0</v>
      </c>
      <c r="K28" s="21">
        <f t="shared" ref="K28:K29" si="29">IF(H28&gt;0, 0, I28+J28)</f>
        <v>0</v>
      </c>
      <c r="L28" s="21">
        <f t="shared" ref="L28:L29" si="30">H28+K28</f>
        <v>740.26</v>
      </c>
      <c r="M28" s="4"/>
      <c r="Q28" s="4"/>
    </row>
    <row r="29" spans="1:17" x14ac:dyDescent="0.25">
      <c r="A29" s="15" t="s">
        <v>110</v>
      </c>
      <c r="B29" s="16"/>
      <c r="C29" s="20" t="s">
        <v>4</v>
      </c>
      <c r="D29" s="20" t="s">
        <v>8</v>
      </c>
      <c r="E29" s="15" t="s">
        <v>109</v>
      </c>
      <c r="F29" s="21">
        <v>1171.76</v>
      </c>
      <c r="G29" s="21"/>
      <c r="H29" s="21">
        <f t="shared" si="23"/>
        <v>1171.76</v>
      </c>
      <c r="I29" s="21"/>
      <c r="J29" s="21">
        <f t="shared" si="28"/>
        <v>0</v>
      </c>
      <c r="K29" s="21">
        <f t="shared" si="29"/>
        <v>0</v>
      </c>
      <c r="L29" s="21">
        <f t="shared" si="30"/>
        <v>1171.76</v>
      </c>
      <c r="M29" s="4"/>
      <c r="Q29" s="4"/>
    </row>
    <row r="30" spans="1:17" x14ac:dyDescent="0.25">
      <c r="A30" s="15" t="s">
        <v>122</v>
      </c>
      <c r="B30" s="16"/>
      <c r="C30" s="20" t="s">
        <v>4</v>
      </c>
      <c r="D30" s="20" t="s">
        <v>8</v>
      </c>
      <c r="E30" s="15" t="s">
        <v>123</v>
      </c>
      <c r="F30" s="21">
        <v>1610.01</v>
      </c>
      <c r="G30" s="21"/>
      <c r="H30" s="21">
        <f t="shared" si="23"/>
        <v>1610.01</v>
      </c>
      <c r="I30" s="21"/>
      <c r="J30" s="21">
        <f t="shared" ref="J30" si="31">IF(D30="Y", (I30*$D$3),0)</f>
        <v>0</v>
      </c>
      <c r="K30" s="21">
        <f t="shared" ref="K30" si="32">IF(H30&gt;0, 0, I30+J30)</f>
        <v>0</v>
      </c>
      <c r="L30" s="21">
        <f t="shared" ref="L30" si="33">H30+K30</f>
        <v>1610.01</v>
      </c>
      <c r="M30" s="4"/>
      <c r="Q30" s="4"/>
    </row>
    <row r="31" spans="1:17" x14ac:dyDescent="0.25">
      <c r="A31" s="15" t="s">
        <v>162</v>
      </c>
      <c r="B31" s="16"/>
      <c r="C31" s="20" t="s">
        <v>4</v>
      </c>
      <c r="D31" s="20" t="s">
        <v>8</v>
      </c>
      <c r="E31" s="16" t="s">
        <v>160</v>
      </c>
      <c r="F31" s="21">
        <v>2921.47</v>
      </c>
      <c r="G31" s="21"/>
      <c r="H31" s="21">
        <f t="shared" ref="H31" si="34">F31+G31</f>
        <v>2921.47</v>
      </c>
      <c r="I31" s="21"/>
      <c r="J31" s="21">
        <f t="shared" ref="J31" si="35">IF(D31="Y", (I31*$D$3),0)</f>
        <v>0</v>
      </c>
      <c r="K31" s="21">
        <f t="shared" ref="K31" si="36">IF(H31&gt;0, 0, I31+J31)</f>
        <v>0</v>
      </c>
      <c r="L31" s="21">
        <f t="shared" ref="L31" si="37">H31+K31</f>
        <v>2921.47</v>
      </c>
      <c r="M31" s="4"/>
      <c r="Q31" s="4"/>
    </row>
    <row r="32" spans="1:17" x14ac:dyDescent="0.25">
      <c r="A32" s="15" t="s">
        <v>163</v>
      </c>
      <c r="B32" s="16"/>
      <c r="C32" s="20" t="s">
        <v>4</v>
      </c>
      <c r="D32" s="20" t="s">
        <v>8</v>
      </c>
      <c r="E32" s="16" t="s">
        <v>164</v>
      </c>
      <c r="F32" s="21">
        <v>2050.5700000000002</v>
      </c>
      <c r="G32" s="21"/>
      <c r="H32" s="21">
        <f t="shared" ref="H32" si="38">F32+G32</f>
        <v>2050.5700000000002</v>
      </c>
      <c r="I32" s="21"/>
      <c r="J32" s="21">
        <f t="shared" ref="J32" si="39">IF(D32="Y", (I32*$D$3),0)</f>
        <v>0</v>
      </c>
      <c r="K32" s="21">
        <f t="shared" ref="K32" si="40">IF(H32&gt;0, 0, I32+J32)</f>
        <v>0</v>
      </c>
      <c r="L32" s="21">
        <f t="shared" ref="L32" si="41">H32+K32</f>
        <v>2050.5700000000002</v>
      </c>
      <c r="M32" s="4"/>
      <c r="Q32" s="4"/>
    </row>
    <row r="33" spans="1:17" x14ac:dyDescent="0.25">
      <c r="A33" s="15" t="s">
        <v>171</v>
      </c>
      <c r="B33" s="16"/>
      <c r="C33" s="20" t="s">
        <v>4</v>
      </c>
      <c r="D33" s="20" t="s">
        <v>8</v>
      </c>
      <c r="E33" s="16" t="s">
        <v>168</v>
      </c>
      <c r="F33" s="21">
        <v>3056.07</v>
      </c>
      <c r="G33" s="21"/>
      <c r="H33" s="21">
        <f t="shared" ref="H33:H35" si="42">F33+G33</f>
        <v>3056.07</v>
      </c>
      <c r="I33" s="21"/>
      <c r="J33" s="21">
        <f t="shared" ref="J33:J35" si="43">IF(D33="Y", (I33*$D$3),0)</f>
        <v>0</v>
      </c>
      <c r="K33" s="21">
        <f t="shared" ref="K33:K35" si="44">IF(H33&gt;0, 0, I33+J33)</f>
        <v>0</v>
      </c>
      <c r="L33" s="21">
        <f t="shared" ref="L33:L35" si="45">H33+K33</f>
        <v>3056.07</v>
      </c>
      <c r="M33" s="4"/>
      <c r="Q33" s="4"/>
    </row>
    <row r="34" spans="1:17" x14ac:dyDescent="0.25">
      <c r="A34" s="15" t="s">
        <v>174</v>
      </c>
      <c r="B34" s="16"/>
      <c r="C34" s="20" t="s">
        <v>4</v>
      </c>
      <c r="D34" s="20" t="s">
        <v>8</v>
      </c>
      <c r="E34" s="16" t="s">
        <v>173</v>
      </c>
      <c r="F34" s="21">
        <v>3285.67</v>
      </c>
      <c r="G34" s="21"/>
      <c r="H34" s="21">
        <f t="shared" si="42"/>
        <v>3285.67</v>
      </c>
      <c r="I34" s="21"/>
      <c r="J34" s="21">
        <f t="shared" si="43"/>
        <v>0</v>
      </c>
      <c r="K34" s="21">
        <f t="shared" si="44"/>
        <v>0</v>
      </c>
      <c r="L34" s="21">
        <f t="shared" si="45"/>
        <v>3285.67</v>
      </c>
      <c r="M34" s="4"/>
      <c r="Q34" s="4"/>
    </row>
    <row r="35" spans="1:17" x14ac:dyDescent="0.25">
      <c r="A35" s="15" t="s">
        <v>191</v>
      </c>
      <c r="B35" s="16"/>
      <c r="C35" s="20" t="s">
        <v>4</v>
      </c>
      <c r="D35" s="20" t="s">
        <v>8</v>
      </c>
      <c r="E35" s="15" t="s">
        <v>187</v>
      </c>
      <c r="F35" s="21">
        <v>3958.64</v>
      </c>
      <c r="G35" s="21"/>
      <c r="H35" s="21">
        <f t="shared" si="42"/>
        <v>3958.64</v>
      </c>
      <c r="I35" s="21"/>
      <c r="J35" s="21">
        <f t="shared" si="43"/>
        <v>0</v>
      </c>
      <c r="K35" s="21">
        <f t="shared" si="44"/>
        <v>0</v>
      </c>
      <c r="L35" s="21">
        <f t="shared" si="45"/>
        <v>3958.64</v>
      </c>
      <c r="M35" s="4"/>
      <c r="Q35" s="4"/>
    </row>
    <row r="36" spans="1:17" x14ac:dyDescent="0.25">
      <c r="A36" s="15" t="s">
        <v>193</v>
      </c>
      <c r="B36" s="16"/>
      <c r="C36" s="20" t="s">
        <v>4</v>
      </c>
      <c r="D36" s="20" t="s">
        <v>8</v>
      </c>
      <c r="E36" s="15" t="s">
        <v>190</v>
      </c>
      <c r="F36" s="21">
        <v>2418.61</v>
      </c>
      <c r="G36" s="21"/>
      <c r="H36" s="21">
        <f t="shared" ref="H36:H38" si="46">F36+G36</f>
        <v>2418.61</v>
      </c>
      <c r="I36" s="21"/>
      <c r="J36" s="21">
        <f t="shared" ref="J36:J38" si="47">IF(D36="Y", (I36*$D$3),0)</f>
        <v>0</v>
      </c>
      <c r="K36" s="21">
        <f t="shared" ref="K36:K38" si="48">IF(H36&gt;0, 0, I36+J36)</f>
        <v>0</v>
      </c>
      <c r="L36" s="21">
        <f t="shared" ref="L36:L38" si="49">H36+K36</f>
        <v>2418.61</v>
      </c>
      <c r="M36" s="4"/>
      <c r="Q36" s="4"/>
    </row>
    <row r="37" spans="1:17" x14ac:dyDescent="0.25">
      <c r="A37" s="15" t="s">
        <v>194</v>
      </c>
      <c r="B37" s="16"/>
      <c r="C37" s="20" t="s">
        <v>4</v>
      </c>
      <c r="D37" s="20" t="s">
        <v>8</v>
      </c>
      <c r="E37" s="15" t="s">
        <v>192</v>
      </c>
      <c r="F37" s="21">
        <v>288.02999999999997</v>
      </c>
      <c r="G37" s="21"/>
      <c r="H37" s="21">
        <f t="shared" si="46"/>
        <v>288.02999999999997</v>
      </c>
      <c r="I37" s="21"/>
      <c r="J37" s="21">
        <f t="shared" si="47"/>
        <v>0</v>
      </c>
      <c r="K37" s="21">
        <f t="shared" si="48"/>
        <v>0</v>
      </c>
      <c r="L37" s="21">
        <f t="shared" si="49"/>
        <v>288.02999999999997</v>
      </c>
      <c r="M37" s="4"/>
      <c r="Q37" s="4"/>
    </row>
    <row r="38" spans="1:17" x14ac:dyDescent="0.25">
      <c r="A38" s="15" t="s">
        <v>242</v>
      </c>
      <c r="B38" s="16"/>
      <c r="C38" s="20" t="s">
        <v>4</v>
      </c>
      <c r="D38" s="20" t="s">
        <v>8</v>
      </c>
      <c r="E38" s="15" t="s">
        <v>240</v>
      </c>
      <c r="F38" s="21">
        <v>76.260000000000005</v>
      </c>
      <c r="G38" s="21"/>
      <c r="H38" s="21">
        <f t="shared" si="46"/>
        <v>76.260000000000005</v>
      </c>
      <c r="I38" s="21"/>
      <c r="J38" s="21">
        <f t="shared" si="47"/>
        <v>0</v>
      </c>
      <c r="K38" s="21">
        <f t="shared" si="48"/>
        <v>0</v>
      </c>
      <c r="L38" s="21">
        <f t="shared" si="49"/>
        <v>76.260000000000005</v>
      </c>
      <c r="M38" s="4"/>
      <c r="Q38" s="4"/>
    </row>
    <row r="39" spans="1:17" x14ac:dyDescent="0.25">
      <c r="A39" s="15" t="s">
        <v>243</v>
      </c>
      <c r="B39" s="16"/>
      <c r="C39" s="20" t="s">
        <v>4</v>
      </c>
      <c r="D39" s="20" t="s">
        <v>8</v>
      </c>
      <c r="E39" s="15" t="s">
        <v>241</v>
      </c>
      <c r="F39" s="21">
        <v>1579.93</v>
      </c>
      <c r="G39" s="21"/>
      <c r="H39" s="21">
        <f t="shared" ref="H39:H41" si="50">F39+G39</f>
        <v>1579.93</v>
      </c>
      <c r="I39" s="21"/>
      <c r="J39" s="21">
        <f t="shared" ref="J39:J41" si="51">IF(D39="Y", (I39*$D$3),0)</f>
        <v>0</v>
      </c>
      <c r="K39" s="21">
        <f t="shared" ref="K39:K41" si="52">IF(H39&gt;0, 0, I39+J39)</f>
        <v>0</v>
      </c>
      <c r="L39" s="21">
        <f t="shared" ref="L39:L41" si="53">H39+K39</f>
        <v>1579.93</v>
      </c>
      <c r="M39" s="4"/>
      <c r="Q39" s="4"/>
    </row>
    <row r="40" spans="1:17" x14ac:dyDescent="0.25">
      <c r="A40" s="15" t="s">
        <v>262</v>
      </c>
      <c r="B40" s="16"/>
      <c r="C40" s="20" t="s">
        <v>4</v>
      </c>
      <c r="D40" s="20" t="s">
        <v>8</v>
      </c>
      <c r="E40" s="15" t="s">
        <v>263</v>
      </c>
      <c r="F40" s="21">
        <v>546.41</v>
      </c>
      <c r="G40" s="21"/>
      <c r="H40" s="21">
        <f t="shared" si="50"/>
        <v>546.41</v>
      </c>
      <c r="I40" s="21"/>
      <c r="J40" s="21">
        <f t="shared" si="51"/>
        <v>0</v>
      </c>
      <c r="K40" s="21">
        <f t="shared" si="52"/>
        <v>0</v>
      </c>
      <c r="L40" s="21">
        <f t="shared" si="53"/>
        <v>546.41</v>
      </c>
      <c r="M40" s="4"/>
      <c r="Q40" s="4"/>
    </row>
    <row r="41" spans="1:17" x14ac:dyDescent="0.25">
      <c r="A41" s="15" t="s">
        <v>269</v>
      </c>
      <c r="B41" s="16"/>
      <c r="C41" s="20" t="s">
        <v>4</v>
      </c>
      <c r="D41" s="20" t="s">
        <v>8</v>
      </c>
      <c r="E41" s="15" t="s">
        <v>266</v>
      </c>
      <c r="F41" s="21">
        <v>79.069999999999993</v>
      </c>
      <c r="G41" s="21"/>
      <c r="H41" s="21">
        <f t="shared" si="50"/>
        <v>79.069999999999993</v>
      </c>
      <c r="I41" s="21"/>
      <c r="J41" s="21">
        <f t="shared" si="51"/>
        <v>0</v>
      </c>
      <c r="K41" s="21">
        <f t="shared" si="52"/>
        <v>0</v>
      </c>
      <c r="L41" s="21">
        <f t="shared" si="53"/>
        <v>79.069999999999993</v>
      </c>
      <c r="M41" s="4"/>
      <c r="Q41" s="4"/>
    </row>
    <row r="42" spans="1:17" x14ac:dyDescent="0.25">
      <c r="A42" s="15"/>
      <c r="B42" s="16"/>
      <c r="C42" s="20" t="s">
        <v>4</v>
      </c>
      <c r="D42" s="20" t="s">
        <v>8</v>
      </c>
      <c r="E42" s="15" t="s">
        <v>285</v>
      </c>
      <c r="F42" s="21">
        <v>93.19</v>
      </c>
      <c r="G42" s="21"/>
      <c r="H42" s="21">
        <f t="shared" ref="H42:H44" si="54">F42+G42</f>
        <v>93.19</v>
      </c>
      <c r="I42" s="21"/>
      <c r="J42" s="21">
        <f t="shared" ref="J42:J44" si="55">IF(D42="Y", (I42*$D$3),0)</f>
        <v>0</v>
      </c>
      <c r="K42" s="21">
        <f t="shared" ref="K42:K44" si="56">IF(H42&gt;0, 0, I42+J42)</f>
        <v>0</v>
      </c>
      <c r="L42" s="21">
        <f t="shared" ref="L42:L44" si="57">H42+K42</f>
        <v>93.19</v>
      </c>
      <c r="M42" s="4"/>
      <c r="Q42" s="4"/>
    </row>
    <row r="43" spans="1:17" x14ac:dyDescent="0.25">
      <c r="A43" s="15"/>
      <c r="B43" s="16"/>
      <c r="C43" s="20"/>
      <c r="D43" s="20" t="s">
        <v>8</v>
      </c>
      <c r="E43" s="15"/>
      <c r="F43" s="21">
        <v>0</v>
      </c>
      <c r="G43" s="21"/>
      <c r="H43" s="21">
        <f t="shared" si="54"/>
        <v>0</v>
      </c>
      <c r="I43" s="21"/>
      <c r="J43" s="21">
        <f t="shared" si="55"/>
        <v>0</v>
      </c>
      <c r="K43" s="21">
        <f t="shared" si="56"/>
        <v>0</v>
      </c>
      <c r="L43" s="21">
        <f t="shared" si="57"/>
        <v>0</v>
      </c>
      <c r="M43" s="4"/>
      <c r="Q43" s="4"/>
    </row>
    <row r="44" spans="1:17" x14ac:dyDescent="0.25">
      <c r="A44" s="15"/>
      <c r="B44" s="16"/>
      <c r="C44" s="20"/>
      <c r="D44" s="20" t="s">
        <v>8</v>
      </c>
      <c r="E44" s="15"/>
      <c r="F44" s="21">
        <v>0</v>
      </c>
      <c r="G44" s="21"/>
      <c r="H44" s="21">
        <f t="shared" si="54"/>
        <v>0</v>
      </c>
      <c r="I44" s="21"/>
      <c r="J44" s="21">
        <f t="shared" si="55"/>
        <v>0</v>
      </c>
      <c r="K44" s="21">
        <f t="shared" si="56"/>
        <v>0</v>
      </c>
      <c r="L44" s="21">
        <f t="shared" si="57"/>
        <v>0</v>
      </c>
      <c r="M44" s="4"/>
      <c r="Q44" s="4"/>
    </row>
    <row r="45" spans="1:17" x14ac:dyDescent="0.25">
      <c r="A45" s="15"/>
      <c r="B45" s="16"/>
      <c r="E45" s="15"/>
      <c r="F45" s="4"/>
      <c r="G45" s="4"/>
      <c r="H45" s="4"/>
      <c r="I45" s="22"/>
      <c r="J45" s="22"/>
      <c r="K45" s="22"/>
      <c r="L45" s="32" t="s">
        <v>61</v>
      </c>
      <c r="M45" s="26">
        <f>SUM(L23:L45)</f>
        <v>25161.279999999995</v>
      </c>
      <c r="Q45" s="4"/>
    </row>
    <row r="46" spans="1:17" x14ac:dyDescent="0.25">
      <c r="A46" s="15"/>
      <c r="B46" s="16"/>
      <c r="E46" s="15"/>
      <c r="F46" s="4"/>
      <c r="G46" s="4"/>
      <c r="H46" s="4"/>
      <c r="I46" s="22"/>
      <c r="J46" s="22"/>
      <c r="K46" s="22"/>
      <c r="L46" s="32"/>
      <c r="M46" s="26"/>
      <c r="Q46" s="4"/>
    </row>
    <row r="47" spans="1:17" x14ac:dyDescent="0.25">
      <c r="A47" s="15" t="s">
        <v>76</v>
      </c>
      <c r="B47" s="16"/>
      <c r="C47" s="10" t="s">
        <v>4</v>
      </c>
      <c r="D47" s="10" t="s">
        <v>8</v>
      </c>
      <c r="E47" s="15" t="s">
        <v>79</v>
      </c>
      <c r="F47" s="4">
        <v>259.95999999999998</v>
      </c>
      <c r="G47" s="4"/>
      <c r="H47" s="4">
        <f t="shared" ref="H47:H49" si="58">F47+G47</f>
        <v>259.95999999999998</v>
      </c>
      <c r="I47" s="22"/>
      <c r="J47" s="22">
        <f>IF(D47="Y", (I47*$D$3),0)</f>
        <v>0</v>
      </c>
      <c r="K47" s="22">
        <f t="shared" ref="K47:K49" si="59">IF(H47&gt;0, 0, I47+J47)</f>
        <v>0</v>
      </c>
      <c r="L47" s="4">
        <f t="shared" ref="L47:L49" si="60">H47+K47</f>
        <v>259.95999999999998</v>
      </c>
      <c r="M47" s="4"/>
      <c r="Q47" s="4"/>
    </row>
    <row r="48" spans="1:17" x14ac:dyDescent="0.25">
      <c r="A48" s="15" t="s">
        <v>77</v>
      </c>
      <c r="B48" s="16"/>
      <c r="C48" s="10" t="s">
        <v>4</v>
      </c>
      <c r="D48" s="10" t="s">
        <v>8</v>
      </c>
      <c r="E48" s="15" t="s">
        <v>80</v>
      </c>
      <c r="F48" s="4">
        <v>560</v>
      </c>
      <c r="G48" s="4"/>
      <c r="H48" s="4">
        <f t="shared" si="58"/>
        <v>560</v>
      </c>
      <c r="I48" s="22"/>
      <c r="J48" s="22">
        <f>IF(D48="Y", (I48*$D$3),0)</f>
        <v>0</v>
      </c>
      <c r="K48" s="22">
        <f t="shared" si="59"/>
        <v>0</v>
      </c>
      <c r="L48" s="4">
        <f t="shared" si="60"/>
        <v>560</v>
      </c>
      <c r="M48" s="4"/>
      <c r="Q48" s="4"/>
    </row>
    <row r="49" spans="1:17" x14ac:dyDescent="0.25">
      <c r="A49" s="15" t="s">
        <v>91</v>
      </c>
      <c r="B49" s="16"/>
      <c r="C49" s="10" t="s">
        <v>4</v>
      </c>
      <c r="D49" s="10" t="s">
        <v>8</v>
      </c>
      <c r="E49" s="15" t="s">
        <v>90</v>
      </c>
      <c r="F49" s="21">
        <v>265.05</v>
      </c>
      <c r="G49" s="21"/>
      <c r="H49" s="21">
        <f t="shared" si="58"/>
        <v>265.05</v>
      </c>
      <c r="I49" s="21"/>
      <c r="J49" s="21">
        <f>IF(D49="Y", (I49*$D$3),0)</f>
        <v>0</v>
      </c>
      <c r="K49" s="21">
        <f t="shared" si="59"/>
        <v>0</v>
      </c>
      <c r="L49" s="21">
        <f t="shared" si="60"/>
        <v>265.05</v>
      </c>
      <c r="M49" s="4"/>
      <c r="Q49" s="4"/>
    </row>
    <row r="50" spans="1:17" x14ac:dyDescent="0.25">
      <c r="A50" s="15" t="s">
        <v>102</v>
      </c>
      <c r="B50" s="16"/>
      <c r="C50" s="10" t="s">
        <v>4</v>
      </c>
      <c r="D50" s="10" t="s">
        <v>8</v>
      </c>
      <c r="E50" s="15" t="s">
        <v>103</v>
      </c>
      <c r="F50" s="21">
        <v>159.30000000000001</v>
      </c>
      <c r="G50" s="21"/>
      <c r="H50" s="21">
        <f t="shared" ref="H50:H53" si="61">F50+G50</f>
        <v>159.30000000000001</v>
      </c>
      <c r="I50" s="21"/>
      <c r="J50" s="21">
        <f>IF(D50="Y", (I50*$D$3),0)</f>
        <v>0</v>
      </c>
      <c r="K50" s="21">
        <f t="shared" ref="K50" si="62">IF(H50&gt;0, 0, I50+J50)</f>
        <v>0</v>
      </c>
      <c r="L50" s="21">
        <f t="shared" ref="L50" si="63">H50+K50</f>
        <v>159.30000000000001</v>
      </c>
      <c r="M50" s="4"/>
      <c r="Q50" s="4"/>
    </row>
    <row r="51" spans="1:17" x14ac:dyDescent="0.25">
      <c r="A51" s="15" t="s">
        <v>113</v>
      </c>
      <c r="B51" s="16"/>
      <c r="C51" s="10" t="s">
        <v>4</v>
      </c>
      <c r="D51" s="10" t="s">
        <v>8</v>
      </c>
      <c r="E51" s="15" t="s">
        <v>114</v>
      </c>
      <c r="F51" s="21">
        <v>285.16000000000003</v>
      </c>
      <c r="G51" s="21"/>
      <c r="H51" s="21">
        <f t="shared" si="61"/>
        <v>285.16000000000003</v>
      </c>
      <c r="I51" s="21"/>
      <c r="J51" s="21">
        <f t="shared" ref="J51:J52" si="64">IF(D51="Y", (I51*$D$3),0)</f>
        <v>0</v>
      </c>
      <c r="K51" s="21">
        <f t="shared" ref="K51:K52" si="65">IF(H51&gt;0, 0, I51+J51)</f>
        <v>0</v>
      </c>
      <c r="L51" s="21">
        <f t="shared" ref="L51:L52" si="66">H51+K51</f>
        <v>285.16000000000003</v>
      </c>
      <c r="M51" s="4"/>
      <c r="Q51" s="4"/>
    </row>
    <row r="52" spans="1:17" x14ac:dyDescent="0.25">
      <c r="A52" s="15" t="s">
        <v>112</v>
      </c>
      <c r="B52" s="16"/>
      <c r="C52" s="10" t="s">
        <v>4</v>
      </c>
      <c r="D52" s="10" t="s">
        <v>8</v>
      </c>
      <c r="E52" s="15" t="s">
        <v>109</v>
      </c>
      <c r="F52" s="21">
        <v>255</v>
      </c>
      <c r="G52" s="21"/>
      <c r="H52" s="21">
        <f t="shared" si="61"/>
        <v>255</v>
      </c>
      <c r="I52" s="21"/>
      <c r="J52" s="21">
        <f t="shared" si="64"/>
        <v>0</v>
      </c>
      <c r="K52" s="21">
        <f t="shared" si="65"/>
        <v>0</v>
      </c>
      <c r="L52" s="21">
        <f t="shared" si="66"/>
        <v>255</v>
      </c>
      <c r="M52" s="4"/>
      <c r="Q52" s="4"/>
    </row>
    <row r="53" spans="1:17" x14ac:dyDescent="0.25">
      <c r="A53" s="15" t="s">
        <v>128</v>
      </c>
      <c r="B53" s="16"/>
      <c r="C53" s="10" t="s">
        <v>4</v>
      </c>
      <c r="D53" s="10" t="s">
        <v>8</v>
      </c>
      <c r="E53" s="15" t="s">
        <v>127</v>
      </c>
      <c r="F53" s="21">
        <v>465</v>
      </c>
      <c r="G53" s="21"/>
      <c r="H53" s="21">
        <f t="shared" si="61"/>
        <v>465</v>
      </c>
      <c r="I53" s="21"/>
      <c r="J53" s="21">
        <f t="shared" ref="J53" si="67">IF(D53="Y", (I53*$D$3),0)</f>
        <v>0</v>
      </c>
      <c r="K53" s="21">
        <f t="shared" ref="K53" si="68">IF(H53&gt;0, 0, I53+J53)</f>
        <v>0</v>
      </c>
      <c r="L53" s="21">
        <f t="shared" ref="L53" si="69">H53+K53</f>
        <v>465</v>
      </c>
      <c r="M53" s="4"/>
      <c r="Q53" s="4"/>
    </row>
    <row r="54" spans="1:17" x14ac:dyDescent="0.25">
      <c r="A54" s="15" t="s">
        <v>197</v>
      </c>
      <c r="B54" s="16"/>
      <c r="C54" s="10" t="s">
        <v>4</v>
      </c>
      <c r="D54" s="10" t="s">
        <v>8</v>
      </c>
      <c r="E54" s="15" t="s">
        <v>187</v>
      </c>
      <c r="F54" s="21">
        <v>647.89</v>
      </c>
      <c r="G54" s="21"/>
      <c r="H54" s="21">
        <f t="shared" ref="H54:H55" si="70">F54+G54</f>
        <v>647.89</v>
      </c>
      <c r="I54" s="21"/>
      <c r="J54" s="21">
        <f t="shared" ref="J54:J55" si="71">IF(D54="Y", (I54*$D$3),0)</f>
        <v>0</v>
      </c>
      <c r="K54" s="21">
        <f t="shared" ref="K54:K55" si="72">IF(H54&gt;0, 0, I54+J54)</f>
        <v>0</v>
      </c>
      <c r="L54" s="21">
        <f t="shared" ref="L54:L55" si="73">H54+K54</f>
        <v>647.89</v>
      </c>
      <c r="M54" s="4"/>
      <c r="Q54" s="4"/>
    </row>
    <row r="55" spans="1:17" x14ac:dyDescent="0.25">
      <c r="A55" s="15" t="s">
        <v>198</v>
      </c>
      <c r="B55" s="16"/>
      <c r="C55" s="10" t="s">
        <v>4</v>
      </c>
      <c r="D55" s="10" t="s">
        <v>8</v>
      </c>
      <c r="E55" s="15" t="s">
        <v>196</v>
      </c>
      <c r="F55" s="21">
        <v>311.89</v>
      </c>
      <c r="G55" s="21"/>
      <c r="H55" s="21">
        <f t="shared" si="70"/>
        <v>311.89</v>
      </c>
      <c r="I55" s="21"/>
      <c r="J55" s="21">
        <f t="shared" si="71"/>
        <v>0</v>
      </c>
      <c r="K55" s="21">
        <f t="shared" si="72"/>
        <v>0</v>
      </c>
      <c r="L55" s="21">
        <f t="shared" si="73"/>
        <v>311.89</v>
      </c>
      <c r="M55" s="4"/>
      <c r="Q55" s="4"/>
    </row>
    <row r="56" spans="1:17" x14ac:dyDescent="0.25">
      <c r="A56" s="15" t="s">
        <v>243</v>
      </c>
      <c r="B56" s="16"/>
      <c r="C56" s="10" t="s">
        <v>4</v>
      </c>
      <c r="D56" s="10" t="s">
        <v>8</v>
      </c>
      <c r="E56" s="15" t="s">
        <v>241</v>
      </c>
      <c r="F56" s="21">
        <v>302.66000000000003</v>
      </c>
      <c r="G56" s="21"/>
      <c r="H56" s="21">
        <f t="shared" ref="H56" si="74">F56+G56</f>
        <v>302.66000000000003</v>
      </c>
      <c r="I56" s="21"/>
      <c r="J56" s="21">
        <f t="shared" ref="J56" si="75">IF(D56="Y", (I56*$D$3),0)</f>
        <v>0</v>
      </c>
      <c r="K56" s="21">
        <f t="shared" ref="K56" si="76">IF(H56&gt;0, 0, I56+J56)</f>
        <v>0</v>
      </c>
      <c r="L56" s="21">
        <f t="shared" ref="L56" si="77">H56+K56</f>
        <v>302.66000000000003</v>
      </c>
      <c r="M56" s="4"/>
      <c r="Q56" s="4"/>
    </row>
    <row r="57" spans="1:17" x14ac:dyDescent="0.25">
      <c r="A57" s="15"/>
      <c r="B57" s="16"/>
      <c r="E57" s="15"/>
      <c r="F57" s="4"/>
      <c r="G57" s="4"/>
      <c r="H57" s="4"/>
      <c r="I57" s="22"/>
      <c r="J57" s="22"/>
      <c r="K57" s="22"/>
      <c r="L57" s="32" t="s">
        <v>61</v>
      </c>
      <c r="M57" s="26">
        <f>SUM(L47:L57)</f>
        <v>3511.91</v>
      </c>
      <c r="Q57" s="4"/>
    </row>
    <row r="58" spans="1:17" x14ac:dyDescent="0.25">
      <c r="A58" s="15"/>
      <c r="B58" s="16"/>
      <c r="E58" s="15"/>
      <c r="F58" s="4"/>
      <c r="G58" s="4"/>
      <c r="H58" s="4"/>
      <c r="I58" s="22"/>
      <c r="J58" s="22"/>
      <c r="K58" s="22"/>
      <c r="L58" s="32"/>
      <c r="M58" s="26"/>
      <c r="Q58" s="4"/>
    </row>
    <row r="59" spans="1:17" x14ac:dyDescent="0.25">
      <c r="A59" s="15" t="s">
        <v>78</v>
      </c>
      <c r="B59" s="16"/>
      <c r="C59" s="10" t="s">
        <v>4</v>
      </c>
      <c r="D59" s="10" t="s">
        <v>8</v>
      </c>
      <c r="E59" s="15" t="s">
        <v>81</v>
      </c>
      <c r="F59" s="4">
        <v>104.85</v>
      </c>
      <c r="G59" s="4"/>
      <c r="H59" s="4">
        <f t="shared" ref="H59:H60" si="78">F59+G59</f>
        <v>104.85</v>
      </c>
      <c r="I59" s="22"/>
      <c r="J59" s="22">
        <f>IF(D59="Y", (I59*$D$3),0)</f>
        <v>0</v>
      </c>
      <c r="K59" s="22">
        <f t="shared" ref="K59:K60" si="79">IF(H59&gt;0, 0, I59+J59)</f>
        <v>0</v>
      </c>
      <c r="L59" s="4">
        <f t="shared" ref="L59:L60" si="80">H59+K59</f>
        <v>104.85</v>
      </c>
      <c r="M59" s="4"/>
      <c r="Q59" s="4"/>
    </row>
    <row r="60" spans="1:17" x14ac:dyDescent="0.25">
      <c r="A60" s="15" t="s">
        <v>89</v>
      </c>
      <c r="B60" s="16"/>
      <c r="C60" s="20" t="s">
        <v>4</v>
      </c>
      <c r="D60" s="20" t="s">
        <v>8</v>
      </c>
      <c r="E60" s="15" t="s">
        <v>90</v>
      </c>
      <c r="F60" s="21">
        <v>264.14999999999998</v>
      </c>
      <c r="G60" s="21"/>
      <c r="H60" s="21">
        <f t="shared" si="78"/>
        <v>264.14999999999998</v>
      </c>
      <c r="I60" s="21"/>
      <c r="J60" s="21">
        <f>IF(D60="Y", (I60*$D$3),0)</f>
        <v>0</v>
      </c>
      <c r="K60" s="21">
        <f t="shared" si="79"/>
        <v>0</v>
      </c>
      <c r="L60" s="21">
        <f t="shared" si="80"/>
        <v>264.14999999999998</v>
      </c>
      <c r="M60" s="4"/>
      <c r="Q60" s="4"/>
    </row>
    <row r="61" spans="1:17" x14ac:dyDescent="0.25">
      <c r="A61" s="15" t="s">
        <v>175</v>
      </c>
      <c r="B61" s="16"/>
      <c r="C61" s="20" t="s">
        <v>4</v>
      </c>
      <c r="D61" s="20" t="s">
        <v>8</v>
      </c>
      <c r="E61" s="15" t="s">
        <v>168</v>
      </c>
      <c r="F61" s="21">
        <v>407.81</v>
      </c>
      <c r="G61" s="21"/>
      <c r="H61" s="21">
        <f t="shared" ref="H61:H63" si="81">F61+G61</f>
        <v>407.81</v>
      </c>
      <c r="I61" s="21"/>
      <c r="J61" s="21">
        <f t="shared" ref="J61:J63" si="82">IF(D61="Y", (I61*$D$3),0)</f>
        <v>0</v>
      </c>
      <c r="K61" s="21">
        <f t="shared" ref="K61:K63" si="83">IF(H61&gt;0, 0, I61+J61)</f>
        <v>0</v>
      </c>
      <c r="L61" s="21">
        <f t="shared" ref="L61:L63" si="84">H61+K61</f>
        <v>407.81</v>
      </c>
      <c r="M61" s="4"/>
      <c r="Q61" s="4"/>
    </row>
    <row r="62" spans="1:17" x14ac:dyDescent="0.25">
      <c r="A62" s="15" t="s">
        <v>176</v>
      </c>
      <c r="B62" s="16"/>
      <c r="C62" s="20" t="s">
        <v>4</v>
      </c>
      <c r="D62" s="20" t="s">
        <v>8</v>
      </c>
      <c r="E62" s="15" t="s">
        <v>170</v>
      </c>
      <c r="F62" s="21">
        <v>662.5</v>
      </c>
      <c r="G62" s="21"/>
      <c r="H62" s="21">
        <f t="shared" si="81"/>
        <v>662.5</v>
      </c>
      <c r="I62" s="21"/>
      <c r="J62" s="21">
        <f t="shared" si="82"/>
        <v>0</v>
      </c>
      <c r="K62" s="21">
        <f t="shared" si="83"/>
        <v>0</v>
      </c>
      <c r="L62" s="21">
        <f t="shared" si="84"/>
        <v>662.5</v>
      </c>
      <c r="M62" s="4"/>
      <c r="Q62" s="4"/>
    </row>
    <row r="63" spans="1:17" x14ac:dyDescent="0.25">
      <c r="A63" s="15" t="s">
        <v>177</v>
      </c>
      <c r="B63" s="16"/>
      <c r="C63" s="20" t="s">
        <v>4</v>
      </c>
      <c r="D63" s="20" t="s">
        <v>8</v>
      </c>
      <c r="E63" s="15" t="s">
        <v>178</v>
      </c>
      <c r="F63" s="21">
        <v>-296.5</v>
      </c>
      <c r="G63" s="21"/>
      <c r="H63" s="21">
        <f t="shared" si="81"/>
        <v>-296.5</v>
      </c>
      <c r="I63" s="21"/>
      <c r="J63" s="21">
        <f t="shared" si="82"/>
        <v>0</v>
      </c>
      <c r="K63" s="21">
        <f t="shared" si="83"/>
        <v>0</v>
      </c>
      <c r="L63" s="21">
        <f t="shared" si="84"/>
        <v>-296.5</v>
      </c>
      <c r="M63" s="4"/>
      <c r="Q63" s="4"/>
    </row>
    <row r="64" spans="1:17" x14ac:dyDescent="0.25">
      <c r="A64" s="15"/>
      <c r="B64" s="16"/>
      <c r="E64" s="15"/>
      <c r="F64" s="4"/>
      <c r="G64" s="4"/>
      <c r="H64" s="4"/>
      <c r="I64" s="22"/>
      <c r="J64" s="22"/>
      <c r="K64" s="22"/>
      <c r="L64" s="32" t="s">
        <v>61</v>
      </c>
      <c r="M64" s="26">
        <f>SUM(L58:L64)</f>
        <v>1142.81</v>
      </c>
      <c r="Q64" s="4"/>
    </row>
    <row r="65" spans="1:17" x14ac:dyDescent="0.25">
      <c r="A65" s="15"/>
      <c r="B65" s="16"/>
      <c r="E65" s="15"/>
      <c r="F65" s="4"/>
      <c r="G65" s="4"/>
      <c r="H65" s="4"/>
      <c r="I65" s="22"/>
      <c r="J65" s="22"/>
      <c r="K65" s="22"/>
      <c r="L65" s="32"/>
      <c r="M65" s="26"/>
      <c r="Q65" s="4"/>
    </row>
    <row r="66" spans="1:17" x14ac:dyDescent="0.25">
      <c r="A66" s="15" t="s">
        <v>129</v>
      </c>
      <c r="B66" s="16"/>
      <c r="C66" s="10" t="s">
        <v>4</v>
      </c>
      <c r="D66" s="10" t="s">
        <v>8</v>
      </c>
      <c r="E66" s="15" t="s">
        <v>130</v>
      </c>
      <c r="F66" s="4">
        <v>87.5</v>
      </c>
      <c r="G66" s="4"/>
      <c r="H66" s="4">
        <f t="shared" ref="H66:H68" si="85">F66+G66</f>
        <v>87.5</v>
      </c>
      <c r="I66" s="22"/>
      <c r="J66" s="22">
        <f>IF(D66="Y", (I66*$D$3),0)</f>
        <v>0</v>
      </c>
      <c r="K66" s="22">
        <f t="shared" ref="K66:K68" si="86">IF(H66&gt;0, 0, I66+J66)</f>
        <v>0</v>
      </c>
      <c r="L66" s="4">
        <f t="shared" ref="L66:L68" si="87">H66+K66</f>
        <v>87.5</v>
      </c>
      <c r="M66" s="4"/>
      <c r="Q66" s="4"/>
    </row>
    <row r="67" spans="1:17" x14ac:dyDescent="0.25">
      <c r="A67" s="15"/>
      <c r="B67" s="16"/>
      <c r="C67" s="20"/>
      <c r="D67" s="20"/>
      <c r="E67" s="15"/>
      <c r="F67" s="21"/>
      <c r="G67" s="21"/>
      <c r="H67" s="21">
        <f t="shared" si="85"/>
        <v>0</v>
      </c>
      <c r="I67" s="21"/>
      <c r="J67" s="21">
        <f>IF(D67="Y", (I67*$D$3),0)</f>
        <v>0</v>
      </c>
      <c r="K67" s="21">
        <f t="shared" si="86"/>
        <v>0</v>
      </c>
      <c r="L67" s="21">
        <f t="shared" si="87"/>
        <v>0</v>
      </c>
      <c r="M67" s="4"/>
      <c r="Q67" s="4"/>
    </row>
    <row r="68" spans="1:17" x14ac:dyDescent="0.25">
      <c r="A68" s="15"/>
      <c r="B68" s="16"/>
      <c r="C68" s="20"/>
      <c r="D68" s="20"/>
      <c r="E68" s="15"/>
      <c r="F68" s="21"/>
      <c r="G68" s="21"/>
      <c r="H68" s="21">
        <f t="shared" si="85"/>
        <v>0</v>
      </c>
      <c r="I68" s="21"/>
      <c r="J68" s="21">
        <f>IF(D68="Y", (I68*$D$3),0)</f>
        <v>0</v>
      </c>
      <c r="K68" s="21">
        <f t="shared" si="86"/>
        <v>0</v>
      </c>
      <c r="L68" s="21">
        <f t="shared" si="87"/>
        <v>0</v>
      </c>
      <c r="M68" s="4"/>
      <c r="Q68" s="4"/>
    </row>
    <row r="69" spans="1:17" x14ac:dyDescent="0.25">
      <c r="A69" s="15"/>
      <c r="B69" s="16"/>
      <c r="E69" s="15"/>
      <c r="F69" s="4"/>
      <c r="G69" s="4"/>
      <c r="H69" s="4"/>
      <c r="I69" s="22"/>
      <c r="J69" s="22"/>
      <c r="K69" s="22"/>
      <c r="L69" s="32" t="s">
        <v>61</v>
      </c>
      <c r="M69" s="26">
        <f>SUM(L65:L69)</f>
        <v>87.5</v>
      </c>
      <c r="Q69" s="4"/>
    </row>
    <row r="70" spans="1:17" x14ac:dyDescent="0.25">
      <c r="A70" s="15"/>
      <c r="B70" s="16"/>
      <c r="E70" s="15"/>
      <c r="F70" s="4"/>
      <c r="G70" s="4"/>
      <c r="H70" s="4"/>
      <c r="I70" s="22"/>
      <c r="J70" s="22"/>
      <c r="K70" s="22"/>
      <c r="L70" s="32"/>
      <c r="M70" s="26"/>
      <c r="Q70" s="4"/>
    </row>
    <row r="71" spans="1:17" x14ac:dyDescent="0.25">
      <c r="A71" s="15"/>
      <c r="B71" s="16"/>
      <c r="E71" s="15"/>
      <c r="F71" s="4"/>
      <c r="G71" s="4"/>
      <c r="H71" s="4"/>
      <c r="I71" s="22"/>
      <c r="J71" s="22"/>
      <c r="K71" s="22"/>
      <c r="L71" s="32"/>
      <c r="M71" s="26"/>
      <c r="Q71" s="4"/>
    </row>
    <row r="72" spans="1:17" x14ac:dyDescent="0.25">
      <c r="A72" s="15" t="s">
        <v>270</v>
      </c>
      <c r="B72" s="16"/>
      <c r="C72" s="10" t="s">
        <v>4</v>
      </c>
      <c r="D72" s="10" t="s">
        <v>8</v>
      </c>
      <c r="E72" s="15" t="s">
        <v>271</v>
      </c>
      <c r="F72" s="4">
        <v>48.6</v>
      </c>
      <c r="G72" s="4"/>
      <c r="H72" s="4">
        <f t="shared" ref="H72:H74" si="88">F72+G72</f>
        <v>48.6</v>
      </c>
      <c r="I72" s="22"/>
      <c r="J72" s="22">
        <f>IF(D72="Y", (I72*$D$3),0)</f>
        <v>0</v>
      </c>
      <c r="K72" s="22">
        <f t="shared" ref="K72:K74" si="89">IF(H72&gt;0, 0, I72+J72)</f>
        <v>0</v>
      </c>
      <c r="L72" s="4">
        <f t="shared" ref="L72:L74" si="90">H72+K72</f>
        <v>48.6</v>
      </c>
      <c r="M72" s="4"/>
      <c r="Q72" s="4"/>
    </row>
    <row r="73" spans="1:17" x14ac:dyDescent="0.25">
      <c r="A73" s="15" t="s">
        <v>274</v>
      </c>
      <c r="B73" s="16"/>
      <c r="C73" s="10" t="s">
        <v>4</v>
      </c>
      <c r="D73" s="10" t="s">
        <v>8</v>
      </c>
      <c r="E73" s="15" t="s">
        <v>272</v>
      </c>
      <c r="F73" s="21">
        <v>60.75</v>
      </c>
      <c r="G73" s="21"/>
      <c r="H73" s="21">
        <f t="shared" si="88"/>
        <v>60.75</v>
      </c>
      <c r="I73" s="21"/>
      <c r="J73" s="21">
        <f>IF(D73="Y", (I73*$D$3),0)</f>
        <v>0</v>
      </c>
      <c r="K73" s="21">
        <f t="shared" si="89"/>
        <v>0</v>
      </c>
      <c r="L73" s="21">
        <f t="shared" si="90"/>
        <v>60.75</v>
      </c>
      <c r="M73" s="4"/>
      <c r="Q73" s="4"/>
    </row>
    <row r="74" spans="1:17" x14ac:dyDescent="0.25">
      <c r="A74" s="15" t="s">
        <v>275</v>
      </c>
      <c r="B74" s="16"/>
      <c r="C74" s="10" t="s">
        <v>4</v>
      </c>
      <c r="D74" s="10" t="s">
        <v>8</v>
      </c>
      <c r="E74" s="15" t="s">
        <v>273</v>
      </c>
      <c r="F74" s="21">
        <v>-30.98</v>
      </c>
      <c r="G74" s="21"/>
      <c r="H74" s="21">
        <f t="shared" si="88"/>
        <v>-30.98</v>
      </c>
      <c r="I74" s="21"/>
      <c r="J74" s="21">
        <f>IF(D74="Y", (I74*$D$3),0)</f>
        <v>0</v>
      </c>
      <c r="K74" s="21">
        <f t="shared" si="89"/>
        <v>0</v>
      </c>
      <c r="L74" s="21">
        <f t="shared" si="90"/>
        <v>-30.98</v>
      </c>
      <c r="M74" s="4"/>
      <c r="Q74" s="4"/>
    </row>
    <row r="75" spans="1:17" x14ac:dyDescent="0.25">
      <c r="A75" s="15" t="s">
        <v>276</v>
      </c>
      <c r="B75" s="16"/>
      <c r="C75" s="10" t="s">
        <v>4</v>
      </c>
      <c r="D75" s="10" t="s">
        <v>8</v>
      </c>
      <c r="E75" s="15" t="s">
        <v>273</v>
      </c>
      <c r="F75" s="21">
        <v>-48.6</v>
      </c>
      <c r="G75" s="21"/>
      <c r="H75" s="21">
        <f t="shared" ref="H75:H79" si="91">F75+G75</f>
        <v>-48.6</v>
      </c>
      <c r="I75" s="21"/>
      <c r="J75" s="21">
        <f t="shared" ref="J75:J79" si="92">IF(D75="Y", (I75*$D$3),0)</f>
        <v>0</v>
      </c>
      <c r="K75" s="21">
        <f t="shared" ref="K75:K79" si="93">IF(H75&gt;0, 0, I75+J75)</f>
        <v>0</v>
      </c>
      <c r="L75" s="21">
        <f t="shared" ref="L75:L79" si="94">H75+K75</f>
        <v>-48.6</v>
      </c>
      <c r="M75" s="4"/>
      <c r="Q75" s="4"/>
    </row>
    <row r="76" spans="1:17" x14ac:dyDescent="0.25">
      <c r="A76" s="15"/>
      <c r="B76" s="16"/>
      <c r="C76" s="20"/>
      <c r="D76" s="20"/>
      <c r="E76" s="15"/>
      <c r="F76" s="21"/>
      <c r="G76" s="21"/>
      <c r="H76" s="21">
        <f t="shared" si="91"/>
        <v>0</v>
      </c>
      <c r="I76" s="21"/>
      <c r="J76" s="21">
        <f t="shared" si="92"/>
        <v>0</v>
      </c>
      <c r="K76" s="21">
        <f t="shared" si="93"/>
        <v>0</v>
      </c>
      <c r="L76" s="21">
        <f t="shared" si="94"/>
        <v>0</v>
      </c>
      <c r="M76" s="4"/>
      <c r="Q76" s="4"/>
    </row>
    <row r="77" spans="1:17" x14ac:dyDescent="0.25">
      <c r="A77" s="15"/>
      <c r="B77" s="16"/>
      <c r="C77" s="20"/>
      <c r="D77" s="20"/>
      <c r="E77" s="15"/>
      <c r="F77" s="21"/>
      <c r="G77" s="21"/>
      <c r="H77" s="21">
        <f t="shared" si="91"/>
        <v>0</v>
      </c>
      <c r="I77" s="21"/>
      <c r="J77" s="21">
        <f t="shared" si="92"/>
        <v>0</v>
      </c>
      <c r="K77" s="21">
        <f t="shared" si="93"/>
        <v>0</v>
      </c>
      <c r="L77" s="21">
        <f t="shared" si="94"/>
        <v>0</v>
      </c>
      <c r="M77" s="4"/>
      <c r="Q77" s="4"/>
    </row>
    <row r="78" spans="1:17" x14ac:dyDescent="0.25">
      <c r="A78" s="15"/>
      <c r="B78" s="16"/>
      <c r="C78" s="20"/>
      <c r="D78" s="20"/>
      <c r="E78" s="15"/>
      <c r="F78" s="21"/>
      <c r="G78" s="21"/>
      <c r="H78" s="21">
        <f t="shared" si="91"/>
        <v>0</v>
      </c>
      <c r="I78" s="21"/>
      <c r="J78" s="21">
        <f t="shared" si="92"/>
        <v>0</v>
      </c>
      <c r="K78" s="21">
        <f t="shared" si="93"/>
        <v>0</v>
      </c>
      <c r="L78" s="21">
        <f t="shared" si="94"/>
        <v>0</v>
      </c>
      <c r="M78" s="4"/>
      <c r="Q78" s="4"/>
    </row>
    <row r="79" spans="1:17" x14ac:dyDescent="0.25">
      <c r="A79" s="15"/>
      <c r="B79" s="16"/>
      <c r="C79" s="20"/>
      <c r="D79" s="20"/>
      <c r="E79" s="15"/>
      <c r="F79" s="21"/>
      <c r="G79" s="21"/>
      <c r="H79" s="21">
        <f t="shared" si="91"/>
        <v>0</v>
      </c>
      <c r="I79" s="21"/>
      <c r="J79" s="21">
        <f t="shared" si="92"/>
        <v>0</v>
      </c>
      <c r="K79" s="21">
        <f t="shared" si="93"/>
        <v>0</v>
      </c>
      <c r="L79" s="21">
        <f t="shared" si="94"/>
        <v>0</v>
      </c>
      <c r="M79" s="4"/>
      <c r="Q79" s="4"/>
    </row>
    <row r="80" spans="1:17" x14ac:dyDescent="0.25">
      <c r="A80" s="15"/>
      <c r="B80" s="16"/>
      <c r="E80" s="15"/>
      <c r="F80" s="4"/>
      <c r="G80" s="4"/>
      <c r="H80" s="4"/>
      <c r="I80" s="22"/>
      <c r="J80" s="22"/>
      <c r="K80" s="22"/>
      <c r="L80" s="32" t="s">
        <v>61</v>
      </c>
      <c r="M80" s="26">
        <f>SUM(L71:L80)</f>
        <v>29.769999999999989</v>
      </c>
      <c r="Q80" s="4"/>
    </row>
    <row r="81" spans="1:17" x14ac:dyDescent="0.25">
      <c r="A81" s="15"/>
      <c r="B81" s="16"/>
      <c r="E81" s="15"/>
      <c r="F81" s="4"/>
      <c r="G81" s="4"/>
      <c r="H81" s="4"/>
      <c r="I81" s="22"/>
      <c r="J81" s="22"/>
      <c r="K81" s="22"/>
      <c r="L81" s="32"/>
      <c r="M81" s="26"/>
      <c r="Q81" s="4"/>
    </row>
    <row r="82" spans="1:17" x14ac:dyDescent="0.25">
      <c r="A82" s="15"/>
      <c r="B82" s="16"/>
      <c r="E82" s="15"/>
      <c r="F82" s="4"/>
      <c r="G82" s="4"/>
      <c r="H82" s="4"/>
      <c r="I82" s="22"/>
      <c r="J82" s="22"/>
      <c r="K82" s="22"/>
      <c r="L82" s="32"/>
      <c r="M82" s="26"/>
      <c r="Q82" s="4"/>
    </row>
    <row r="83" spans="1:17" x14ac:dyDescent="0.25">
      <c r="A83" s="15"/>
      <c r="B83" s="16"/>
      <c r="C83" s="10" t="s">
        <v>4</v>
      </c>
      <c r="D83" s="10" t="s">
        <v>8</v>
      </c>
      <c r="E83" s="15" t="s">
        <v>285</v>
      </c>
      <c r="F83" s="21">
        <v>27</v>
      </c>
      <c r="G83" s="21"/>
      <c r="H83" s="21">
        <f t="shared" ref="H83:H87" si="95">F83+G83</f>
        <v>27</v>
      </c>
      <c r="I83" s="21"/>
      <c r="J83" s="21">
        <f t="shared" ref="J83:J87" si="96">IF(D83="Y", (I83*$D$3),0)</f>
        <v>0</v>
      </c>
      <c r="K83" s="21">
        <f t="shared" ref="K83:K87" si="97">IF(H83&gt;0, 0, I83+J83)</f>
        <v>0</v>
      </c>
      <c r="L83" s="21">
        <f t="shared" ref="L83:L87" si="98">H83+K83</f>
        <v>27</v>
      </c>
      <c r="M83" s="4"/>
      <c r="Q83" s="4"/>
    </row>
    <row r="84" spans="1:17" x14ac:dyDescent="0.25">
      <c r="A84" s="15"/>
      <c r="C84" s="20"/>
      <c r="D84" s="20"/>
      <c r="E84" s="15"/>
      <c r="F84" s="21"/>
      <c r="G84" s="21"/>
      <c r="H84" s="21">
        <f t="shared" si="95"/>
        <v>0</v>
      </c>
      <c r="I84" s="21"/>
      <c r="J84" s="21">
        <f t="shared" si="96"/>
        <v>0</v>
      </c>
      <c r="K84" s="21">
        <f t="shared" si="97"/>
        <v>0</v>
      </c>
      <c r="L84" s="21">
        <f t="shared" si="98"/>
        <v>0</v>
      </c>
      <c r="M84" s="4"/>
      <c r="Q84" s="4"/>
    </row>
    <row r="85" spans="1:17" x14ac:dyDescent="0.25">
      <c r="A85" s="15"/>
      <c r="B85" s="16"/>
      <c r="C85" s="20"/>
      <c r="D85" s="20"/>
      <c r="E85" s="15"/>
      <c r="F85" s="21"/>
      <c r="G85" s="21"/>
      <c r="H85" s="21">
        <f t="shared" si="95"/>
        <v>0</v>
      </c>
      <c r="I85" s="21"/>
      <c r="J85" s="21">
        <f t="shared" si="96"/>
        <v>0</v>
      </c>
      <c r="K85" s="21">
        <f t="shared" si="97"/>
        <v>0</v>
      </c>
      <c r="L85" s="21">
        <f t="shared" si="98"/>
        <v>0</v>
      </c>
      <c r="M85" s="4"/>
      <c r="Q85" s="4"/>
    </row>
    <row r="86" spans="1:17" x14ac:dyDescent="0.25">
      <c r="A86" s="15"/>
      <c r="B86" s="16"/>
      <c r="C86" s="20"/>
      <c r="D86" s="20"/>
      <c r="E86" s="15"/>
      <c r="F86" s="21"/>
      <c r="G86" s="21"/>
      <c r="H86" s="21">
        <f t="shared" si="95"/>
        <v>0</v>
      </c>
      <c r="I86" s="21"/>
      <c r="J86" s="21">
        <f t="shared" si="96"/>
        <v>0</v>
      </c>
      <c r="K86" s="21">
        <f t="shared" si="97"/>
        <v>0</v>
      </c>
      <c r="L86" s="21">
        <f t="shared" si="98"/>
        <v>0</v>
      </c>
      <c r="M86" s="4"/>
      <c r="Q86" s="4"/>
    </row>
    <row r="87" spans="1:17" x14ac:dyDescent="0.25">
      <c r="A87" s="15"/>
      <c r="B87" s="16"/>
      <c r="C87" s="20"/>
      <c r="D87" s="20"/>
      <c r="E87" s="15"/>
      <c r="F87" s="21"/>
      <c r="G87" s="21"/>
      <c r="H87" s="21">
        <f t="shared" si="95"/>
        <v>0</v>
      </c>
      <c r="I87" s="21"/>
      <c r="J87" s="21">
        <f t="shared" si="96"/>
        <v>0</v>
      </c>
      <c r="K87" s="21">
        <f t="shared" si="97"/>
        <v>0</v>
      </c>
      <c r="L87" s="21">
        <f t="shared" si="98"/>
        <v>0</v>
      </c>
      <c r="M87" s="4"/>
      <c r="Q87" s="4"/>
    </row>
    <row r="88" spans="1:17" x14ac:dyDescent="0.25">
      <c r="A88" s="15"/>
      <c r="B88" s="16"/>
      <c r="E88" s="15"/>
      <c r="F88" s="4"/>
      <c r="G88" s="4"/>
      <c r="H88" s="4"/>
      <c r="I88" s="22"/>
      <c r="J88" s="22"/>
      <c r="K88" s="22"/>
      <c r="L88" s="32" t="s">
        <v>61</v>
      </c>
      <c r="M88" s="26">
        <f>SUM(L79:L88)</f>
        <v>27</v>
      </c>
      <c r="Q88" s="4"/>
    </row>
    <row r="89" spans="1:17" x14ac:dyDescent="0.25">
      <c r="A89" s="15"/>
      <c r="B89" s="16"/>
      <c r="E89" s="15"/>
      <c r="F89" s="4"/>
      <c r="G89" s="4"/>
      <c r="H89" s="4"/>
      <c r="I89" s="22"/>
      <c r="J89" s="22"/>
      <c r="K89" s="22"/>
      <c r="L89" s="32"/>
      <c r="M89" s="26"/>
      <c r="Q89" s="4"/>
    </row>
    <row r="90" spans="1:17" x14ac:dyDescent="0.25">
      <c r="A90" s="15"/>
      <c r="B90" s="16"/>
      <c r="E90" s="15"/>
      <c r="F90" s="4"/>
      <c r="G90" s="4"/>
      <c r="H90" s="4"/>
      <c r="I90" s="22"/>
      <c r="J90" s="22"/>
      <c r="K90" s="22"/>
      <c r="L90" s="32"/>
      <c r="M90" s="26"/>
      <c r="Q90" s="4"/>
    </row>
    <row r="91" spans="1:17" x14ac:dyDescent="0.25">
      <c r="A91" s="15"/>
      <c r="B91" s="16"/>
      <c r="E91" s="15"/>
      <c r="F91" s="4"/>
      <c r="G91" s="4"/>
      <c r="H91" s="4"/>
      <c r="I91" s="22"/>
      <c r="J91" s="22"/>
      <c r="K91" s="22"/>
      <c r="L91" s="32"/>
      <c r="M91" s="26"/>
      <c r="Q91" s="4"/>
    </row>
    <row r="92" spans="1:17" x14ac:dyDescent="0.25">
      <c r="A92" s="16" t="s">
        <v>48</v>
      </c>
      <c r="B92" s="15"/>
      <c r="C92" s="10" t="s">
        <v>4</v>
      </c>
      <c r="D92" s="10" t="s">
        <v>8</v>
      </c>
      <c r="E92" s="15" t="s">
        <v>63</v>
      </c>
      <c r="F92" s="4">
        <v>970</v>
      </c>
      <c r="G92" s="4"/>
      <c r="H92" s="4">
        <f t="shared" ref="H92" si="99">F92+G92</f>
        <v>970</v>
      </c>
      <c r="I92" s="22"/>
      <c r="J92" s="22">
        <f>IF(D92="Y", (I92*$D$3),0)</f>
        <v>0</v>
      </c>
      <c r="K92" s="22">
        <f t="shared" ref="K92" si="100">IF(H92&gt;0, 0, I92+J92)</f>
        <v>0</v>
      </c>
      <c r="L92" s="4">
        <f t="shared" ref="L92" si="101">H92+K92</f>
        <v>970</v>
      </c>
      <c r="M92" s="4"/>
    </row>
    <row r="93" spans="1:17" x14ac:dyDescent="0.25">
      <c r="A93" s="15" t="s">
        <v>65</v>
      </c>
      <c r="B93" s="15"/>
      <c r="C93" s="20" t="s">
        <v>4</v>
      </c>
      <c r="D93" s="20" t="s">
        <v>8</v>
      </c>
      <c r="E93" s="15" t="s">
        <v>64</v>
      </c>
      <c r="F93" s="21">
        <v>1999.99</v>
      </c>
      <c r="G93" s="21"/>
      <c r="H93" s="21">
        <f t="shared" ref="H93" si="102">F93+G93</f>
        <v>1999.99</v>
      </c>
      <c r="I93" s="21"/>
      <c r="J93" s="21">
        <f>IF(D93="Y", (I93*$D$3),0)</f>
        <v>0</v>
      </c>
      <c r="K93" s="21">
        <f t="shared" ref="K93" si="103">IF(H93&gt;0, 0, I93+J93)</f>
        <v>0</v>
      </c>
      <c r="L93" s="21">
        <f t="shared" ref="L93" si="104">H93+K93</f>
        <v>1999.99</v>
      </c>
      <c r="M93" s="4"/>
    </row>
    <row r="94" spans="1:17" x14ac:dyDescent="0.25">
      <c r="A94" s="15" t="s">
        <v>111</v>
      </c>
      <c r="B94" s="15"/>
      <c r="C94" s="20" t="s">
        <v>4</v>
      </c>
      <c r="D94" s="20" t="s">
        <v>8</v>
      </c>
      <c r="E94" s="15" t="s">
        <v>109</v>
      </c>
      <c r="F94" s="21">
        <v>1504.75</v>
      </c>
      <c r="G94" s="21"/>
      <c r="H94" s="21">
        <f t="shared" ref="H94" si="105">F94+G94</f>
        <v>1504.75</v>
      </c>
      <c r="I94" s="21"/>
      <c r="J94" s="21">
        <f>IF(D94="Y", (I94*$D$3),0)</f>
        <v>0</v>
      </c>
      <c r="K94" s="21">
        <f t="shared" ref="K94" si="106">IF(H94&gt;0, 0, I94+J94)</f>
        <v>0</v>
      </c>
      <c r="L94" s="21">
        <f t="shared" ref="L94" si="107">H94+K94</f>
        <v>1504.75</v>
      </c>
      <c r="M94" s="4"/>
    </row>
    <row r="95" spans="1:17" x14ac:dyDescent="0.25">
      <c r="A95" s="15" t="s">
        <v>126</v>
      </c>
      <c r="B95" s="15"/>
      <c r="C95" s="20" t="s">
        <v>4</v>
      </c>
      <c r="D95" s="20" t="s">
        <v>8</v>
      </c>
      <c r="E95" s="15" t="s">
        <v>127</v>
      </c>
      <c r="F95" s="21">
        <v>2559.11</v>
      </c>
      <c r="G95" s="21"/>
      <c r="H95" s="21">
        <f t="shared" ref="H95" si="108">F95+G95</f>
        <v>2559.11</v>
      </c>
      <c r="I95" s="21"/>
      <c r="J95" s="21">
        <f>IF(D95="Y", (I95*$D$3),0)</f>
        <v>0</v>
      </c>
      <c r="K95" s="21">
        <f t="shared" ref="K95" si="109">IF(H95&gt;0, 0, I95+J95)</f>
        <v>0</v>
      </c>
      <c r="L95" s="21">
        <f t="shared" ref="L95" si="110">H95+K95</f>
        <v>2559.11</v>
      </c>
      <c r="M95" s="4"/>
    </row>
    <row r="96" spans="1:17" x14ac:dyDescent="0.25">
      <c r="A96" s="15" t="s">
        <v>159</v>
      </c>
      <c r="B96" s="15"/>
      <c r="C96" s="20" t="s">
        <v>4</v>
      </c>
      <c r="D96" s="20" t="s">
        <v>8</v>
      </c>
      <c r="E96" s="15" t="s">
        <v>160</v>
      </c>
      <c r="F96" s="21">
        <v>769.81</v>
      </c>
      <c r="G96" s="21"/>
      <c r="H96" s="21">
        <f t="shared" ref="H96:H97" si="111">F96+G96</f>
        <v>769.81</v>
      </c>
      <c r="I96" s="21"/>
      <c r="J96" s="21">
        <f t="shared" ref="J96:J97" si="112">IF(D96="Y", (I96*$D$3),0)</f>
        <v>0</v>
      </c>
      <c r="K96" s="21">
        <f t="shared" ref="K96:K97" si="113">IF(H96&gt;0, 0, I96+J96)</f>
        <v>0</v>
      </c>
      <c r="L96" s="21">
        <f t="shared" ref="L96:L97" si="114">H96+K96</f>
        <v>769.81</v>
      </c>
      <c r="M96" s="4"/>
    </row>
    <row r="97" spans="1:13" x14ac:dyDescent="0.25">
      <c r="A97" s="15" t="s">
        <v>167</v>
      </c>
      <c r="B97" s="15"/>
      <c r="C97" s="20" t="s">
        <v>4</v>
      </c>
      <c r="D97" s="20" t="s">
        <v>8</v>
      </c>
      <c r="E97" s="15" t="s">
        <v>168</v>
      </c>
      <c r="F97" s="21">
        <v>852.89</v>
      </c>
      <c r="G97" s="21"/>
      <c r="H97" s="21">
        <f t="shared" si="111"/>
        <v>852.89</v>
      </c>
      <c r="I97" s="21"/>
      <c r="J97" s="21">
        <f t="shared" si="112"/>
        <v>0</v>
      </c>
      <c r="K97" s="21">
        <f t="shared" si="113"/>
        <v>0</v>
      </c>
      <c r="L97" s="21">
        <f t="shared" si="114"/>
        <v>852.89</v>
      </c>
      <c r="M97" s="4"/>
    </row>
    <row r="98" spans="1:13" x14ac:dyDescent="0.25">
      <c r="A98" s="15" t="s">
        <v>169</v>
      </c>
      <c r="B98" s="15"/>
      <c r="C98" s="20" t="s">
        <v>4</v>
      </c>
      <c r="D98" s="20" t="s">
        <v>8</v>
      </c>
      <c r="E98" s="15" t="s">
        <v>170</v>
      </c>
      <c r="F98" s="21">
        <v>2559.12</v>
      </c>
      <c r="G98" s="21"/>
      <c r="H98" s="21">
        <f t="shared" ref="H98:H100" si="115">F98+G98</f>
        <v>2559.12</v>
      </c>
      <c r="I98" s="21"/>
      <c r="J98" s="21">
        <f t="shared" ref="J98:J100" si="116">IF(D98="Y", (I98*$D$3),0)</f>
        <v>0</v>
      </c>
      <c r="K98" s="21">
        <f t="shared" ref="K98:K100" si="117">IF(H98&gt;0, 0, I98+J98)</f>
        <v>0</v>
      </c>
      <c r="L98" s="21">
        <f t="shared" ref="L98:L100" si="118">H98+K98</f>
        <v>2559.12</v>
      </c>
      <c r="M98" s="4"/>
    </row>
    <row r="99" spans="1:13" x14ac:dyDescent="0.25">
      <c r="A99" s="15" t="s">
        <v>188</v>
      </c>
      <c r="B99" s="15"/>
      <c r="C99" s="20" t="s">
        <v>4</v>
      </c>
      <c r="D99" s="20" t="s">
        <v>8</v>
      </c>
      <c r="E99" s="15" t="s">
        <v>187</v>
      </c>
      <c r="F99" s="21">
        <v>2130.33</v>
      </c>
      <c r="G99" s="21"/>
      <c r="H99" s="21">
        <f t="shared" si="115"/>
        <v>2130.33</v>
      </c>
      <c r="I99" s="21"/>
      <c r="J99" s="21">
        <f t="shared" si="116"/>
        <v>0</v>
      </c>
      <c r="K99" s="21">
        <f t="shared" si="117"/>
        <v>0</v>
      </c>
      <c r="L99" s="21">
        <f t="shared" si="118"/>
        <v>2130.33</v>
      </c>
      <c r="M99" s="4"/>
    </row>
    <row r="100" spans="1:13" x14ac:dyDescent="0.25">
      <c r="A100" s="15" t="s">
        <v>189</v>
      </c>
      <c r="B100" s="15"/>
      <c r="C100" s="20" t="s">
        <v>4</v>
      </c>
      <c r="D100" s="20" t="s">
        <v>8</v>
      </c>
      <c r="E100" s="15" t="s">
        <v>190</v>
      </c>
      <c r="F100" s="21">
        <v>1032.29</v>
      </c>
      <c r="G100" s="21"/>
      <c r="H100" s="21">
        <f t="shared" si="115"/>
        <v>1032.29</v>
      </c>
      <c r="I100" s="21"/>
      <c r="J100" s="21">
        <f t="shared" si="116"/>
        <v>0</v>
      </c>
      <c r="K100" s="21">
        <f t="shared" si="117"/>
        <v>0</v>
      </c>
      <c r="L100" s="21">
        <f t="shared" si="118"/>
        <v>1032.29</v>
      </c>
      <c r="M100" s="4"/>
    </row>
    <row r="101" spans="1:13" x14ac:dyDescent="0.25">
      <c r="A101" s="15" t="s">
        <v>220</v>
      </c>
      <c r="B101" s="15"/>
      <c r="C101" s="20" t="s">
        <v>4</v>
      </c>
      <c r="D101" s="20" t="s">
        <v>8</v>
      </c>
      <c r="E101" s="15" t="s">
        <v>222</v>
      </c>
      <c r="F101" s="21">
        <v>722.94</v>
      </c>
      <c r="G101" s="21"/>
      <c r="H101" s="21">
        <f t="shared" ref="H101:H104" si="119">F101+G101</f>
        <v>722.94</v>
      </c>
      <c r="I101" s="21"/>
      <c r="J101" s="21">
        <f t="shared" ref="J101:J104" si="120">IF(D101="Y", (I101*$D$3),0)</f>
        <v>0</v>
      </c>
      <c r="K101" s="21">
        <f t="shared" ref="K101:K104" si="121">IF(H101&gt;0, 0, I101+J101)</f>
        <v>0</v>
      </c>
      <c r="L101" s="21">
        <f t="shared" ref="L101:L104" si="122">H101+K101</f>
        <v>722.94</v>
      </c>
      <c r="M101" s="4"/>
    </row>
    <row r="102" spans="1:13" x14ac:dyDescent="0.25">
      <c r="A102" s="15" t="s">
        <v>221</v>
      </c>
      <c r="B102" s="15"/>
      <c r="C102" s="20" t="s">
        <v>4</v>
      </c>
      <c r="D102" s="20" t="s">
        <v>8</v>
      </c>
      <c r="E102" s="15" t="s">
        <v>223</v>
      </c>
      <c r="F102" s="21">
        <v>3008.08</v>
      </c>
      <c r="G102" s="21"/>
      <c r="H102" s="21">
        <f t="shared" si="119"/>
        <v>3008.08</v>
      </c>
      <c r="I102" s="21"/>
      <c r="J102" s="21">
        <f t="shared" si="120"/>
        <v>0</v>
      </c>
      <c r="K102" s="21">
        <f t="shared" si="121"/>
        <v>0</v>
      </c>
      <c r="L102" s="21">
        <f t="shared" si="122"/>
        <v>3008.08</v>
      </c>
      <c r="M102" s="4"/>
    </row>
    <row r="103" spans="1:13" x14ac:dyDescent="0.25">
      <c r="A103" s="15" t="s">
        <v>229</v>
      </c>
      <c r="B103" s="15"/>
      <c r="C103" s="20" t="s">
        <v>4</v>
      </c>
      <c r="D103" s="20" t="s">
        <v>8</v>
      </c>
      <c r="E103" s="15" t="s">
        <v>228</v>
      </c>
      <c r="F103" s="21">
        <v>255.09</v>
      </c>
      <c r="G103" s="21"/>
      <c r="H103" s="21">
        <f t="shared" si="119"/>
        <v>255.09</v>
      </c>
      <c r="I103" s="21"/>
      <c r="J103" s="21">
        <f t="shared" si="120"/>
        <v>0</v>
      </c>
      <c r="K103" s="21">
        <f t="shared" si="121"/>
        <v>0</v>
      </c>
      <c r="L103" s="21">
        <f t="shared" si="122"/>
        <v>255.09</v>
      </c>
      <c r="M103" s="4"/>
    </row>
    <row r="104" spans="1:13" x14ac:dyDescent="0.25">
      <c r="A104" s="15" t="s">
        <v>238</v>
      </c>
      <c r="B104" s="15"/>
      <c r="C104" s="20" t="s">
        <v>4</v>
      </c>
      <c r="D104" s="20" t="s">
        <v>8</v>
      </c>
      <c r="E104" s="15" t="s">
        <v>240</v>
      </c>
      <c r="F104" s="21">
        <v>1307.3900000000001</v>
      </c>
      <c r="G104" s="21"/>
      <c r="H104" s="21">
        <f t="shared" si="119"/>
        <v>1307.3900000000001</v>
      </c>
      <c r="I104" s="21"/>
      <c r="J104" s="21">
        <f t="shared" si="120"/>
        <v>0</v>
      </c>
      <c r="K104" s="21">
        <f t="shared" si="121"/>
        <v>0</v>
      </c>
      <c r="L104" s="21">
        <f t="shared" si="122"/>
        <v>1307.3900000000001</v>
      </c>
      <c r="M104" s="4"/>
    </row>
    <row r="105" spans="1:13" x14ac:dyDescent="0.25">
      <c r="A105" s="15" t="s">
        <v>239</v>
      </c>
      <c r="B105" s="15"/>
      <c r="C105" s="20" t="s">
        <v>4</v>
      </c>
      <c r="D105" s="20" t="s">
        <v>8</v>
      </c>
      <c r="E105" s="15" t="s">
        <v>241</v>
      </c>
      <c r="F105" s="21">
        <v>2689.18</v>
      </c>
      <c r="G105" s="21"/>
      <c r="H105" s="21">
        <f t="shared" ref="H105:H112" si="123">F105+G105</f>
        <v>2689.18</v>
      </c>
      <c r="I105" s="21"/>
      <c r="J105" s="21">
        <f t="shared" ref="J105:J112" si="124">IF(D105="Y", (I105*$D$3),0)</f>
        <v>0</v>
      </c>
      <c r="K105" s="21">
        <f t="shared" ref="K105:K112" si="125">IF(H105&gt;0, 0, I105+J105)</f>
        <v>0</v>
      </c>
      <c r="L105" s="21">
        <f t="shared" ref="L105:L112" si="126">H105+K105</f>
        <v>2689.18</v>
      </c>
      <c r="M105" s="4"/>
    </row>
    <row r="106" spans="1:13" x14ac:dyDescent="0.25">
      <c r="A106" s="15" t="s">
        <v>253</v>
      </c>
      <c r="B106" s="15"/>
      <c r="C106" s="20" t="s">
        <v>4</v>
      </c>
      <c r="D106" s="20" t="s">
        <v>8</v>
      </c>
      <c r="E106" s="15" t="s">
        <v>252</v>
      </c>
      <c r="F106" s="21">
        <v>690.9</v>
      </c>
      <c r="G106" s="21"/>
      <c r="H106" s="21">
        <f t="shared" si="123"/>
        <v>690.9</v>
      </c>
      <c r="I106" s="21"/>
      <c r="J106" s="21">
        <f t="shared" si="124"/>
        <v>0</v>
      </c>
      <c r="K106" s="21">
        <f t="shared" si="125"/>
        <v>0</v>
      </c>
      <c r="L106" s="21">
        <f t="shared" si="126"/>
        <v>690.9</v>
      </c>
      <c r="M106" s="4"/>
    </row>
    <row r="107" spans="1:13" x14ac:dyDescent="0.25">
      <c r="A107" s="15" t="s">
        <v>264</v>
      </c>
      <c r="B107" s="15"/>
      <c r="C107" s="20" t="s">
        <v>4</v>
      </c>
      <c r="D107" s="20" t="s">
        <v>8</v>
      </c>
      <c r="E107" s="15" t="s">
        <v>263</v>
      </c>
      <c r="F107" s="21">
        <v>499.58</v>
      </c>
      <c r="G107" s="21"/>
      <c r="H107" s="21">
        <f t="shared" si="123"/>
        <v>499.58</v>
      </c>
      <c r="I107" s="21"/>
      <c r="J107" s="21">
        <f t="shared" si="124"/>
        <v>0</v>
      </c>
      <c r="K107" s="21">
        <f t="shared" si="125"/>
        <v>0</v>
      </c>
      <c r="L107" s="21">
        <f t="shared" si="126"/>
        <v>499.58</v>
      </c>
      <c r="M107" s="4"/>
    </row>
    <row r="108" spans="1:13" ht="15" customHeight="1" x14ac:dyDescent="0.25">
      <c r="A108" s="15" t="s">
        <v>265</v>
      </c>
      <c r="B108" s="15"/>
      <c r="C108" s="20" t="s">
        <v>4</v>
      </c>
      <c r="D108" s="20" t="s">
        <v>8</v>
      </c>
      <c r="E108" s="15" t="s">
        <v>266</v>
      </c>
      <c r="F108" s="21">
        <v>1183.82</v>
      </c>
      <c r="G108" s="21"/>
      <c r="H108" s="21">
        <f t="shared" ref="H108:H111" si="127">F108+G108</f>
        <v>1183.82</v>
      </c>
      <c r="I108" s="21"/>
      <c r="J108" s="21">
        <f t="shared" ref="J108:J111" si="128">IF(D108="Y", (I108*$D$3),0)</f>
        <v>0</v>
      </c>
      <c r="K108" s="21">
        <f t="shared" ref="K108:K111" si="129">IF(H108&gt;0, 0, I108+J108)</f>
        <v>0</v>
      </c>
      <c r="L108" s="21">
        <f t="shared" ref="L108:L111" si="130">H108+K108</f>
        <v>1183.82</v>
      </c>
      <c r="M108" s="4"/>
    </row>
    <row r="109" spans="1:13" x14ac:dyDescent="0.25">
      <c r="A109" s="15" t="s">
        <v>267</v>
      </c>
      <c r="B109" s="15"/>
      <c r="C109" s="20" t="s">
        <v>4</v>
      </c>
      <c r="D109" s="20" t="s">
        <v>8</v>
      </c>
      <c r="E109" s="15" t="s">
        <v>268</v>
      </c>
      <c r="F109" s="21">
        <v>30.95</v>
      </c>
      <c r="G109" s="21"/>
      <c r="H109" s="21">
        <f t="shared" si="127"/>
        <v>30.95</v>
      </c>
      <c r="I109" s="21"/>
      <c r="J109" s="21">
        <f t="shared" si="128"/>
        <v>0</v>
      </c>
      <c r="K109" s="21">
        <f t="shared" si="129"/>
        <v>0</v>
      </c>
      <c r="L109" s="21">
        <f t="shared" si="130"/>
        <v>30.95</v>
      </c>
      <c r="M109" s="4"/>
    </row>
    <row r="110" spans="1:13" x14ac:dyDescent="0.25">
      <c r="A110" s="15"/>
      <c r="B110" s="15"/>
      <c r="C110" s="20" t="s">
        <v>4</v>
      </c>
      <c r="D110" s="20" t="s">
        <v>8</v>
      </c>
      <c r="E110" s="15" t="s">
        <v>285</v>
      </c>
      <c r="F110" s="21">
        <v>1041.67</v>
      </c>
      <c r="G110" s="21"/>
      <c r="H110" s="21">
        <f t="shared" si="127"/>
        <v>1041.67</v>
      </c>
      <c r="I110" s="21"/>
      <c r="J110" s="21">
        <f t="shared" si="128"/>
        <v>0</v>
      </c>
      <c r="K110" s="21">
        <f t="shared" si="129"/>
        <v>0</v>
      </c>
      <c r="L110" s="21">
        <f t="shared" si="130"/>
        <v>1041.67</v>
      </c>
      <c r="M110" s="4"/>
    </row>
    <row r="111" spans="1:13" x14ac:dyDescent="0.25">
      <c r="A111" s="15"/>
      <c r="B111" s="15"/>
      <c r="C111" s="20"/>
      <c r="D111" s="20" t="s">
        <v>8</v>
      </c>
      <c r="E111" s="15"/>
      <c r="F111" s="21"/>
      <c r="G111" s="21"/>
      <c r="H111" s="21">
        <f t="shared" si="127"/>
        <v>0</v>
      </c>
      <c r="I111" s="21"/>
      <c r="J111" s="21">
        <f t="shared" si="128"/>
        <v>0</v>
      </c>
      <c r="K111" s="21">
        <f t="shared" si="129"/>
        <v>0</v>
      </c>
      <c r="L111" s="21">
        <f t="shared" si="130"/>
        <v>0</v>
      </c>
      <c r="M111" s="4"/>
    </row>
    <row r="112" spans="1:13" x14ac:dyDescent="0.25">
      <c r="A112" s="16"/>
      <c r="B112" s="15"/>
      <c r="D112" s="20" t="s">
        <v>8</v>
      </c>
      <c r="E112" s="15"/>
      <c r="F112" s="21"/>
      <c r="G112" s="21"/>
      <c r="H112" s="21">
        <f t="shared" si="123"/>
        <v>0</v>
      </c>
      <c r="I112" s="21"/>
      <c r="J112" s="21">
        <f t="shared" si="124"/>
        <v>0</v>
      </c>
      <c r="K112" s="21">
        <f t="shared" si="125"/>
        <v>0</v>
      </c>
      <c r="L112" s="21">
        <f t="shared" si="126"/>
        <v>0</v>
      </c>
      <c r="M112" s="26">
        <f>SUM(L92:L112)</f>
        <v>25807.89</v>
      </c>
    </row>
    <row r="113" spans="1:17" x14ac:dyDescent="0.25">
      <c r="A113" s="16"/>
      <c r="B113" s="15"/>
      <c r="E113" s="15"/>
      <c r="F113" s="4"/>
      <c r="G113" s="4"/>
      <c r="H113" s="4"/>
      <c r="I113" s="22"/>
      <c r="J113" s="22"/>
      <c r="K113" s="22"/>
      <c r="L113" s="32"/>
      <c r="M113" s="26"/>
    </row>
    <row r="114" spans="1:17" x14ac:dyDescent="0.25">
      <c r="A114" s="16" t="s">
        <v>194</v>
      </c>
      <c r="B114" s="15"/>
      <c r="C114" s="10" t="s">
        <v>4</v>
      </c>
      <c r="D114" s="10" t="s">
        <v>8</v>
      </c>
      <c r="E114" s="16" t="s">
        <v>195</v>
      </c>
      <c r="F114" s="4">
        <v>54</v>
      </c>
      <c r="G114" s="4"/>
      <c r="H114" s="4">
        <f t="shared" ref="H114" si="131">F114+G114</f>
        <v>54</v>
      </c>
      <c r="I114" s="22"/>
      <c r="J114" s="22">
        <f>IF(D114="Y", (I114*$D$3),0)</f>
        <v>0</v>
      </c>
      <c r="K114" s="22">
        <f t="shared" ref="K114" si="132">IF(H114&gt;0, 0, I114+J114)</f>
        <v>0</v>
      </c>
      <c r="L114" s="4">
        <f t="shared" ref="L114" si="133">H114+K114</f>
        <v>54</v>
      </c>
      <c r="M114" s="4"/>
    </row>
    <row r="115" spans="1:17" x14ac:dyDescent="0.25">
      <c r="A115" s="16"/>
      <c r="B115" s="15"/>
      <c r="E115" s="15"/>
      <c r="F115" s="4"/>
      <c r="G115" s="4"/>
      <c r="H115" s="4"/>
      <c r="I115" s="22"/>
      <c r="J115" s="22"/>
      <c r="K115" s="22"/>
      <c r="L115" s="32" t="s">
        <v>61</v>
      </c>
      <c r="M115" s="26">
        <f>SUM(L114:L115)</f>
        <v>54</v>
      </c>
    </row>
    <row r="116" spans="1:17" x14ac:dyDescent="0.25">
      <c r="A116" s="16"/>
      <c r="B116" s="15"/>
      <c r="E116" s="15"/>
      <c r="F116" s="4"/>
      <c r="G116" s="4"/>
      <c r="H116" s="4"/>
      <c r="I116" s="22"/>
      <c r="J116" s="22"/>
      <c r="K116" s="22"/>
      <c r="L116" s="32"/>
      <c r="M116" s="26"/>
    </row>
    <row r="117" spans="1:17" x14ac:dyDescent="0.25">
      <c r="A117" s="15"/>
      <c r="B117" s="16"/>
      <c r="E117" s="15"/>
      <c r="F117" s="4"/>
      <c r="G117" s="4"/>
      <c r="H117" s="4"/>
      <c r="I117" s="22"/>
      <c r="J117" s="22"/>
      <c r="K117" s="22"/>
      <c r="L117" s="4"/>
      <c r="M117" s="4"/>
      <c r="Q117" s="4"/>
    </row>
    <row r="118" spans="1:17" x14ac:dyDescent="0.25">
      <c r="A118" s="16" t="s">
        <v>48</v>
      </c>
      <c r="B118" s="15"/>
      <c r="C118" s="10" t="s">
        <v>4</v>
      </c>
      <c r="D118" s="10" t="s">
        <v>8</v>
      </c>
      <c r="E118" s="15" t="s">
        <v>43</v>
      </c>
      <c r="F118" s="4">
        <v>40.299999999999997</v>
      </c>
      <c r="G118" s="4"/>
      <c r="H118" s="4">
        <f t="shared" si="2"/>
        <v>40.299999999999997</v>
      </c>
      <c r="I118" s="22"/>
      <c r="J118" s="22">
        <f>IF(D118="Y", (I118*$D$3),0)</f>
        <v>0</v>
      </c>
      <c r="K118" s="22">
        <f t="shared" si="3"/>
        <v>0</v>
      </c>
      <c r="L118" s="4">
        <f t="shared" si="1"/>
        <v>40.299999999999997</v>
      </c>
      <c r="M118" s="4"/>
    </row>
    <row r="119" spans="1:17" x14ac:dyDescent="0.25">
      <c r="A119" s="16"/>
      <c r="B119" s="15"/>
      <c r="E119" s="15"/>
      <c r="F119" s="4"/>
      <c r="G119" s="4"/>
      <c r="H119" s="4"/>
      <c r="I119" s="22"/>
      <c r="J119" s="22"/>
      <c r="K119" s="22"/>
      <c r="L119" s="32" t="s">
        <v>61</v>
      </c>
      <c r="M119" s="26">
        <f>SUM(L118:L119)</f>
        <v>40.299999999999997</v>
      </c>
    </row>
    <row r="120" spans="1:17" x14ac:dyDescent="0.25">
      <c r="A120" s="16"/>
      <c r="B120" s="15"/>
      <c r="E120" s="15"/>
      <c r="F120" s="4"/>
      <c r="G120" s="4"/>
      <c r="H120" s="4"/>
      <c r="I120" s="22"/>
      <c r="J120" s="22"/>
      <c r="K120" s="22"/>
      <c r="L120" s="4"/>
      <c r="M120" s="4"/>
    </row>
    <row r="121" spans="1:17" x14ac:dyDescent="0.25">
      <c r="A121" s="23"/>
      <c r="F121" s="4"/>
      <c r="G121" s="4"/>
      <c r="H121" s="4"/>
      <c r="I121" s="22"/>
      <c r="J121" s="22"/>
      <c r="K121" s="22"/>
      <c r="L121" s="4"/>
      <c r="M121" s="4"/>
    </row>
    <row r="122" spans="1:17" x14ac:dyDescent="0.25">
      <c r="A122" s="16" t="s">
        <v>49</v>
      </c>
      <c r="C122" s="10" t="s">
        <v>5</v>
      </c>
      <c r="D122" s="10" t="s">
        <v>8</v>
      </c>
      <c r="E122" s="15" t="s">
        <v>52</v>
      </c>
      <c r="F122" s="4">
        <v>39.28</v>
      </c>
      <c r="G122" s="4"/>
      <c r="H122" s="4">
        <f t="shared" si="2"/>
        <v>39.28</v>
      </c>
      <c r="I122" s="22"/>
      <c r="J122" s="22">
        <f t="shared" ref="J122:J125" si="134">IF(D122="Y", (I122*$D$3),0)</f>
        <v>0</v>
      </c>
      <c r="K122" s="22">
        <f t="shared" si="3"/>
        <v>0</v>
      </c>
      <c r="L122" s="4">
        <f t="shared" si="1"/>
        <v>39.28</v>
      </c>
      <c r="M122" s="4"/>
    </row>
    <row r="123" spans="1:17" x14ac:dyDescent="0.25">
      <c r="A123" s="16" t="s">
        <v>50</v>
      </c>
      <c r="C123" s="10" t="s">
        <v>5</v>
      </c>
      <c r="D123" s="10" t="s">
        <v>8</v>
      </c>
      <c r="E123" s="15" t="s">
        <v>53</v>
      </c>
      <c r="F123" s="4">
        <v>93.93</v>
      </c>
      <c r="G123" s="4"/>
      <c r="H123" s="4">
        <f t="shared" si="2"/>
        <v>93.93</v>
      </c>
      <c r="I123" s="22"/>
      <c r="J123" s="22">
        <f t="shared" si="134"/>
        <v>0</v>
      </c>
      <c r="K123" s="22">
        <f t="shared" si="3"/>
        <v>0</v>
      </c>
      <c r="L123" s="4">
        <f t="shared" si="1"/>
        <v>93.93</v>
      </c>
      <c r="M123" s="4"/>
    </row>
    <row r="124" spans="1:17" x14ac:dyDescent="0.25">
      <c r="A124" s="16" t="s">
        <v>51</v>
      </c>
      <c r="C124" s="10" t="s">
        <v>5</v>
      </c>
      <c r="D124" s="10" t="s">
        <v>8</v>
      </c>
      <c r="E124" s="15" t="s">
        <v>54</v>
      </c>
      <c r="F124" s="4">
        <v>37.119999999999997</v>
      </c>
      <c r="G124" s="4"/>
      <c r="H124" s="4">
        <f t="shared" si="2"/>
        <v>37.119999999999997</v>
      </c>
      <c r="I124" s="22"/>
      <c r="J124" s="22">
        <f t="shared" si="134"/>
        <v>0</v>
      </c>
      <c r="K124" s="22">
        <f t="shared" si="3"/>
        <v>0</v>
      </c>
      <c r="L124" s="4">
        <f t="shared" si="1"/>
        <v>37.119999999999997</v>
      </c>
      <c r="M124" s="4"/>
    </row>
    <row r="125" spans="1:17" x14ac:dyDescent="0.25">
      <c r="A125" s="16" t="s">
        <v>66</v>
      </c>
      <c r="B125" s="20"/>
      <c r="C125" s="20" t="s">
        <v>5</v>
      </c>
      <c r="D125" s="20" t="s">
        <v>8</v>
      </c>
      <c r="E125" s="15" t="s">
        <v>67</v>
      </c>
      <c r="F125" s="21">
        <v>566.42999999999995</v>
      </c>
      <c r="G125" s="21"/>
      <c r="H125" s="21">
        <f t="shared" ref="H125" si="135">F125+G125</f>
        <v>566.42999999999995</v>
      </c>
      <c r="I125" s="21"/>
      <c r="J125" s="21">
        <f t="shared" si="134"/>
        <v>0</v>
      </c>
      <c r="K125" s="21">
        <f t="shared" ref="K125" si="136">IF(H125&gt;0, 0, I125+J125)</f>
        <v>0</v>
      </c>
      <c r="L125" s="21">
        <f t="shared" ref="L125" si="137">H125+K125</f>
        <v>566.42999999999995</v>
      </c>
      <c r="M125" s="21"/>
    </row>
    <row r="126" spans="1:17" x14ac:dyDescent="0.25">
      <c r="A126" s="16" t="s">
        <v>68</v>
      </c>
      <c r="B126" s="20"/>
      <c r="C126" s="20" t="s">
        <v>5</v>
      </c>
      <c r="D126" s="20" t="s">
        <v>8</v>
      </c>
      <c r="E126" s="15" t="s">
        <v>71</v>
      </c>
      <c r="F126" s="21">
        <v>607.35</v>
      </c>
      <c r="G126" s="21"/>
      <c r="H126" s="21">
        <f t="shared" ref="H126" si="138">F126+G126</f>
        <v>607.35</v>
      </c>
      <c r="I126" s="21"/>
      <c r="J126" s="21">
        <f t="shared" ref="J126" si="139">IF(D126="Y", (I126*$D$3),0)</f>
        <v>0</v>
      </c>
      <c r="K126" s="21">
        <f t="shared" ref="K126" si="140">IF(H126&gt;0, 0, I126+J126)</f>
        <v>0</v>
      </c>
      <c r="L126" s="21">
        <f t="shared" ref="L126" si="141">H126+K126</f>
        <v>607.35</v>
      </c>
      <c r="M126" s="21"/>
    </row>
    <row r="127" spans="1:17" x14ac:dyDescent="0.25">
      <c r="A127" s="16" t="s">
        <v>82</v>
      </c>
      <c r="B127" s="20"/>
      <c r="C127" s="20" t="s">
        <v>5</v>
      </c>
      <c r="D127" s="20" t="s">
        <v>8</v>
      </c>
      <c r="E127" s="15" t="s">
        <v>84</v>
      </c>
      <c r="F127" s="21">
        <v>18.989999999999998</v>
      </c>
      <c r="G127" s="21"/>
      <c r="H127" s="21">
        <f t="shared" ref="H127:H130" si="142">F127+G127</f>
        <v>18.989999999999998</v>
      </c>
      <c r="I127" s="21"/>
      <c r="J127" s="21">
        <f t="shared" ref="J127:J129" si="143">IF(D127="Y", (I127*$D$3),0)</f>
        <v>0</v>
      </c>
      <c r="K127" s="21">
        <f t="shared" ref="K127:K129" si="144">IF(H127&gt;0, 0, I127+J127)</f>
        <v>0</v>
      </c>
      <c r="L127" s="21">
        <f t="shared" ref="L127:L129" si="145">H127+K127</f>
        <v>18.989999999999998</v>
      </c>
      <c r="M127" s="21"/>
    </row>
    <row r="128" spans="1:17" x14ac:dyDescent="0.25">
      <c r="A128" s="16" t="s">
        <v>83</v>
      </c>
      <c r="B128" s="20"/>
      <c r="C128" s="20" t="s">
        <v>5</v>
      </c>
      <c r="D128" s="20" t="s">
        <v>8</v>
      </c>
      <c r="E128" s="18">
        <v>41334</v>
      </c>
      <c r="F128" s="21">
        <v>24.64</v>
      </c>
      <c r="G128" s="21"/>
      <c r="H128" s="21">
        <f t="shared" si="142"/>
        <v>24.64</v>
      </c>
      <c r="I128" s="21"/>
      <c r="J128" s="21">
        <f t="shared" si="143"/>
        <v>0</v>
      </c>
      <c r="K128" s="21">
        <f t="shared" si="144"/>
        <v>0</v>
      </c>
      <c r="L128" s="21">
        <f t="shared" si="145"/>
        <v>24.64</v>
      </c>
      <c r="M128" s="21"/>
    </row>
    <row r="129" spans="1:13" x14ac:dyDescent="0.25">
      <c r="A129" s="16" t="s">
        <v>92</v>
      </c>
      <c r="B129" s="20"/>
      <c r="C129" s="20" t="s">
        <v>5</v>
      </c>
      <c r="D129" s="20" t="s">
        <v>8</v>
      </c>
      <c r="E129" s="15" t="s">
        <v>94</v>
      </c>
      <c r="F129" s="21">
        <v>27.9</v>
      </c>
      <c r="G129" s="21"/>
      <c r="H129" s="21">
        <f t="shared" si="142"/>
        <v>27.9</v>
      </c>
      <c r="I129" s="21"/>
      <c r="J129" s="21">
        <f t="shared" si="143"/>
        <v>0</v>
      </c>
      <c r="K129" s="21">
        <f t="shared" si="144"/>
        <v>0</v>
      </c>
      <c r="L129" s="21">
        <f t="shared" si="145"/>
        <v>27.9</v>
      </c>
      <c r="M129" s="21"/>
    </row>
    <row r="130" spans="1:13" x14ac:dyDescent="0.25">
      <c r="A130" s="16" t="s">
        <v>93</v>
      </c>
      <c r="B130" s="20"/>
      <c r="C130" s="20" t="s">
        <v>5</v>
      </c>
      <c r="D130" s="20" t="s">
        <v>8</v>
      </c>
      <c r="E130" s="15" t="s">
        <v>95</v>
      </c>
      <c r="F130" s="21">
        <v>86.03</v>
      </c>
      <c r="G130" s="21"/>
      <c r="H130" s="21">
        <f t="shared" si="142"/>
        <v>86.03</v>
      </c>
      <c r="I130" s="21"/>
      <c r="J130" s="21">
        <f t="shared" ref="J130" si="146">IF(D130="Y", (I130*$D$3),0)</f>
        <v>0</v>
      </c>
      <c r="K130" s="21">
        <f t="shared" ref="K130" si="147">IF(H130&gt;0, 0, I130+J130)</f>
        <v>0</v>
      </c>
      <c r="L130" s="21">
        <f t="shared" ref="L130" si="148">H130+K130</f>
        <v>86.03</v>
      </c>
      <c r="M130" s="21"/>
    </row>
    <row r="131" spans="1:13" x14ac:dyDescent="0.25">
      <c r="A131" s="16" t="s">
        <v>104</v>
      </c>
      <c r="B131" s="20"/>
      <c r="C131" s="20" t="s">
        <v>5</v>
      </c>
      <c r="D131" s="20" t="s">
        <v>8</v>
      </c>
      <c r="E131" s="18">
        <v>41426</v>
      </c>
      <c r="F131" s="21">
        <v>19.760000000000002</v>
      </c>
      <c r="G131" s="21"/>
      <c r="H131" s="21">
        <f t="shared" ref="H131:H134" si="149">F131+G131</f>
        <v>19.760000000000002</v>
      </c>
      <c r="I131" s="21"/>
      <c r="J131" s="21">
        <f t="shared" ref="J131" si="150">IF(D131="Y", (I131*$D$3),0)</f>
        <v>0</v>
      </c>
      <c r="K131" s="21">
        <f t="shared" ref="K131" si="151">IF(H131&gt;0, 0, I131+J131)</f>
        <v>0</v>
      </c>
      <c r="L131" s="21">
        <f t="shared" ref="L131" si="152">H131+K131</f>
        <v>19.760000000000002</v>
      </c>
      <c r="M131" s="21"/>
    </row>
    <row r="132" spans="1:13" x14ac:dyDescent="0.25">
      <c r="A132" s="16" t="s">
        <v>115</v>
      </c>
      <c r="B132" s="20"/>
      <c r="C132" s="20" t="s">
        <v>5</v>
      </c>
      <c r="D132" s="20" t="s">
        <v>8</v>
      </c>
      <c r="E132" s="18" t="s">
        <v>117</v>
      </c>
      <c r="F132" s="21">
        <v>297.20999999999998</v>
      </c>
      <c r="G132" s="21"/>
      <c r="H132" s="21">
        <f t="shared" si="149"/>
        <v>297.20999999999998</v>
      </c>
      <c r="I132" s="21"/>
      <c r="J132" s="21">
        <f t="shared" ref="J132:J133" si="153">IF(D132="Y", (I132*$D$3),0)</f>
        <v>0</v>
      </c>
      <c r="K132" s="21">
        <f t="shared" ref="K132:K133" si="154">IF(H132&gt;0, 0, I132+J132)</f>
        <v>0</v>
      </c>
      <c r="L132" s="21">
        <f t="shared" ref="L132:L133" si="155">H132+K132</f>
        <v>297.20999999999998</v>
      </c>
      <c r="M132" s="21"/>
    </row>
    <row r="133" spans="1:13" x14ac:dyDescent="0.25">
      <c r="A133" s="16" t="s">
        <v>116</v>
      </c>
      <c r="B133" s="20"/>
      <c r="C133" s="20" t="s">
        <v>5</v>
      </c>
      <c r="D133" s="20" t="s">
        <v>8</v>
      </c>
      <c r="E133" s="18">
        <v>41609</v>
      </c>
      <c r="F133" s="21">
        <v>878.51</v>
      </c>
      <c r="G133" s="21"/>
      <c r="H133" s="21">
        <f t="shared" si="149"/>
        <v>878.51</v>
      </c>
      <c r="I133" s="21"/>
      <c r="J133" s="21">
        <f t="shared" si="153"/>
        <v>0</v>
      </c>
      <c r="K133" s="21">
        <f t="shared" si="154"/>
        <v>0</v>
      </c>
      <c r="L133" s="21">
        <f t="shared" si="155"/>
        <v>878.51</v>
      </c>
      <c r="M133" s="21"/>
    </row>
    <row r="134" spans="1:13" x14ac:dyDescent="0.25">
      <c r="A134" s="16" t="s">
        <v>131</v>
      </c>
      <c r="B134" s="20"/>
      <c r="C134" s="20" t="s">
        <v>5</v>
      </c>
      <c r="D134" s="20" t="s">
        <v>8</v>
      </c>
      <c r="E134" s="18">
        <v>41640</v>
      </c>
      <c r="F134" s="21">
        <v>1339.74</v>
      </c>
      <c r="G134" s="21"/>
      <c r="H134" s="21">
        <f t="shared" si="149"/>
        <v>1339.74</v>
      </c>
      <c r="I134" s="21"/>
      <c r="J134" s="21">
        <f t="shared" ref="J134" si="156">IF(D134="Y", (I134*$D$3),0)</f>
        <v>0</v>
      </c>
      <c r="K134" s="21">
        <f t="shared" ref="K134" si="157">IF(H134&gt;0, 0, I134+J134)</f>
        <v>0</v>
      </c>
      <c r="L134" s="21">
        <f t="shared" ref="L134" si="158">H134+K134</f>
        <v>1339.74</v>
      </c>
      <c r="M134" s="21"/>
    </row>
    <row r="135" spans="1:13" x14ac:dyDescent="0.25">
      <c r="A135" s="16" t="s">
        <v>132</v>
      </c>
      <c r="B135" s="20"/>
      <c r="C135" s="20" t="s">
        <v>5</v>
      </c>
      <c r="D135" s="20" t="s">
        <v>8</v>
      </c>
      <c r="E135" s="18" t="s">
        <v>248</v>
      </c>
      <c r="F135" s="21">
        <v>0.18</v>
      </c>
      <c r="G135" s="21"/>
      <c r="H135" s="21">
        <f t="shared" ref="H135:H139" si="159">F135+G135</f>
        <v>0.18</v>
      </c>
      <c r="I135" s="21"/>
      <c r="J135" s="21">
        <f t="shared" ref="J135:J139" si="160">IF(D135="Y", (I135*$D$3),0)</f>
        <v>0</v>
      </c>
      <c r="K135" s="21">
        <f t="shared" ref="K135:K139" si="161">IF(H135&gt;0, 0, I135+J135)</f>
        <v>0</v>
      </c>
      <c r="L135" s="21">
        <f t="shared" ref="L135:L139" si="162">H135+K135</f>
        <v>0.18</v>
      </c>
      <c r="M135" s="21"/>
    </row>
    <row r="136" spans="1:13" x14ac:dyDescent="0.25">
      <c r="A136" s="16" t="s">
        <v>133</v>
      </c>
      <c r="B136" s="20"/>
      <c r="C136" s="20" t="s">
        <v>5</v>
      </c>
      <c r="D136" s="20" t="s">
        <v>8</v>
      </c>
      <c r="E136" s="18" t="s">
        <v>249</v>
      </c>
      <c r="F136" s="21">
        <v>0.98</v>
      </c>
      <c r="G136" s="21"/>
      <c r="H136" s="21">
        <f t="shared" si="159"/>
        <v>0.98</v>
      </c>
      <c r="I136" s="21"/>
      <c r="J136" s="21">
        <f t="shared" si="160"/>
        <v>0</v>
      </c>
      <c r="K136" s="21">
        <f t="shared" si="161"/>
        <v>0</v>
      </c>
      <c r="L136" s="21">
        <f t="shared" si="162"/>
        <v>0.98</v>
      </c>
      <c r="M136" s="21"/>
    </row>
    <row r="137" spans="1:13" x14ac:dyDescent="0.25">
      <c r="A137" s="16" t="s">
        <v>134</v>
      </c>
      <c r="B137" s="20"/>
      <c r="C137" s="20" t="s">
        <v>5</v>
      </c>
      <c r="D137" s="20" t="s">
        <v>8</v>
      </c>
      <c r="E137" s="18" t="s">
        <v>136</v>
      </c>
      <c r="F137" s="21">
        <v>19.96</v>
      </c>
      <c r="G137" s="21"/>
      <c r="H137" s="21">
        <f t="shared" si="159"/>
        <v>19.96</v>
      </c>
      <c r="I137" s="21"/>
      <c r="J137" s="21">
        <f t="shared" si="160"/>
        <v>0</v>
      </c>
      <c r="K137" s="21">
        <f t="shared" si="161"/>
        <v>0</v>
      </c>
      <c r="L137" s="21">
        <f t="shared" si="162"/>
        <v>19.96</v>
      </c>
      <c r="M137" s="21"/>
    </row>
    <row r="138" spans="1:13" x14ac:dyDescent="0.25">
      <c r="A138" s="16" t="s">
        <v>135</v>
      </c>
      <c r="B138" s="20"/>
      <c r="C138" s="20" t="s">
        <v>5</v>
      </c>
      <c r="D138" s="20" t="s">
        <v>8</v>
      </c>
      <c r="E138" s="18" t="s">
        <v>137</v>
      </c>
      <c r="F138" s="21">
        <v>7.98</v>
      </c>
      <c r="G138" s="21"/>
      <c r="H138" s="21">
        <f t="shared" si="159"/>
        <v>7.98</v>
      </c>
      <c r="I138" s="21"/>
      <c r="J138" s="21">
        <f t="shared" si="160"/>
        <v>0</v>
      </c>
      <c r="K138" s="21">
        <f t="shared" si="161"/>
        <v>0</v>
      </c>
      <c r="L138" s="21">
        <f t="shared" si="162"/>
        <v>7.98</v>
      </c>
      <c r="M138" s="21"/>
    </row>
    <row r="139" spans="1:13" x14ac:dyDescent="0.25">
      <c r="A139" s="16" t="s">
        <v>146</v>
      </c>
      <c r="B139" s="20"/>
      <c r="C139" s="20" t="s">
        <v>5</v>
      </c>
      <c r="D139" s="20" t="s">
        <v>8</v>
      </c>
      <c r="E139" s="18" t="s">
        <v>145</v>
      </c>
      <c r="F139" s="21">
        <v>3.78</v>
      </c>
      <c r="G139" s="21"/>
      <c r="H139" s="21">
        <f t="shared" si="159"/>
        <v>3.78</v>
      </c>
      <c r="I139" s="21"/>
      <c r="J139" s="21">
        <f t="shared" si="160"/>
        <v>0</v>
      </c>
      <c r="K139" s="21">
        <f t="shared" si="161"/>
        <v>0</v>
      </c>
      <c r="L139" s="21">
        <f t="shared" si="162"/>
        <v>3.78</v>
      </c>
      <c r="M139" s="21"/>
    </row>
    <row r="140" spans="1:13" x14ac:dyDescent="0.25">
      <c r="A140" s="16" t="s">
        <v>165</v>
      </c>
      <c r="B140" s="20"/>
      <c r="C140" s="20" t="s">
        <v>5</v>
      </c>
      <c r="D140" s="20" t="s">
        <v>8</v>
      </c>
      <c r="E140" s="18">
        <v>41791</v>
      </c>
      <c r="F140" s="21">
        <v>2280.08</v>
      </c>
      <c r="G140" s="21"/>
      <c r="H140" s="21">
        <f t="shared" ref="H140" si="163">F140+G140</f>
        <v>2280.08</v>
      </c>
      <c r="I140" s="21"/>
      <c r="J140" s="21">
        <f t="shared" ref="J140" si="164">IF(D140="Y", (I140*$D$3),0)</f>
        <v>0</v>
      </c>
      <c r="K140" s="21">
        <f t="shared" ref="K140" si="165">IF(H140&gt;0, 0, I140+J140)</f>
        <v>0</v>
      </c>
      <c r="L140" s="21">
        <f t="shared" ref="L140" si="166">H140+K140</f>
        <v>2280.08</v>
      </c>
      <c r="M140" s="21"/>
    </row>
    <row r="141" spans="1:13" x14ac:dyDescent="0.25">
      <c r="A141" s="16" t="s">
        <v>179</v>
      </c>
      <c r="B141" s="20"/>
      <c r="C141" s="20" t="s">
        <v>5</v>
      </c>
      <c r="D141" s="20" t="s">
        <v>8</v>
      </c>
      <c r="E141" s="18" t="s">
        <v>168</v>
      </c>
      <c r="F141" s="21">
        <v>1600.16</v>
      </c>
      <c r="G141" s="21"/>
      <c r="H141" s="21">
        <f t="shared" ref="H141" si="167">F141+G141</f>
        <v>1600.16</v>
      </c>
      <c r="I141" s="21"/>
      <c r="J141" s="21">
        <f t="shared" ref="J141" si="168">IF(D141="Y", (I141*$D$3),0)</f>
        <v>0</v>
      </c>
      <c r="K141" s="21">
        <f t="shared" ref="K141" si="169">IF(H141&gt;0, 0, I141+J141)</f>
        <v>0</v>
      </c>
      <c r="L141" s="21">
        <f t="shared" ref="L141" si="170">H141+K141</f>
        <v>1600.16</v>
      </c>
      <c r="M141" s="21"/>
    </row>
    <row r="142" spans="1:13" x14ac:dyDescent="0.25">
      <c r="A142" s="16" t="s">
        <v>215</v>
      </c>
      <c r="B142" s="20"/>
      <c r="C142" s="20" t="s">
        <v>5</v>
      </c>
      <c r="D142" s="20" t="s">
        <v>8</v>
      </c>
      <c r="E142" s="18" t="s">
        <v>214</v>
      </c>
      <c r="F142" s="21">
        <v>2184.89</v>
      </c>
      <c r="G142" s="21"/>
      <c r="H142" s="21">
        <f t="shared" ref="H142" si="171">F142+G142</f>
        <v>2184.89</v>
      </c>
      <c r="I142" s="21"/>
      <c r="J142" s="21">
        <f t="shared" ref="J142" si="172">IF(D142="Y", (I142*$D$3),0)</f>
        <v>0</v>
      </c>
      <c r="K142" s="21">
        <f t="shared" ref="K142" si="173">IF(H142&gt;0, 0, I142+J142)</f>
        <v>0</v>
      </c>
      <c r="L142" s="21">
        <f t="shared" ref="L142" si="174">H142+K142</f>
        <v>2184.89</v>
      </c>
      <c r="M142" s="21"/>
    </row>
    <row r="143" spans="1:13" x14ac:dyDescent="0.25">
      <c r="A143" s="16" t="s">
        <v>199</v>
      </c>
      <c r="B143" s="20"/>
      <c r="C143" s="20" t="s">
        <v>5</v>
      </c>
      <c r="D143" s="20" t="s">
        <v>8</v>
      </c>
      <c r="E143" s="15" t="s">
        <v>202</v>
      </c>
      <c r="F143" s="21">
        <v>2314.83</v>
      </c>
      <c r="G143" s="21"/>
      <c r="H143" s="21">
        <f t="shared" ref="H143:H145" si="175">F143+G143</f>
        <v>2314.83</v>
      </c>
      <c r="I143" s="21"/>
      <c r="J143" s="21">
        <f t="shared" ref="J143:J145" si="176">IF(D143="Y", (I143*$D$3),0)</f>
        <v>0</v>
      </c>
      <c r="K143" s="21">
        <f t="shared" ref="K143:K145" si="177">IF(H143&gt;0, 0, I143+J143)</f>
        <v>0</v>
      </c>
      <c r="L143" s="21">
        <f t="shared" ref="L143:L145" si="178">H143+K143</f>
        <v>2314.83</v>
      </c>
      <c r="M143" s="21"/>
    </row>
    <row r="144" spans="1:13" x14ac:dyDescent="0.25">
      <c r="A144" s="16" t="s">
        <v>200</v>
      </c>
      <c r="B144" s="20"/>
      <c r="C144" s="20" t="s">
        <v>5</v>
      </c>
      <c r="D144" s="20" t="s">
        <v>8</v>
      </c>
      <c r="E144" s="18" t="s">
        <v>203</v>
      </c>
      <c r="F144" s="21">
        <v>1303.1400000000001</v>
      </c>
      <c r="G144" s="21"/>
      <c r="H144" s="21">
        <f t="shared" si="175"/>
        <v>1303.1400000000001</v>
      </c>
      <c r="I144" s="21"/>
      <c r="J144" s="21">
        <f t="shared" si="176"/>
        <v>0</v>
      </c>
      <c r="K144" s="21">
        <f t="shared" si="177"/>
        <v>0</v>
      </c>
      <c r="L144" s="21">
        <f t="shared" si="178"/>
        <v>1303.1400000000001</v>
      </c>
      <c r="M144" s="21"/>
    </row>
    <row r="145" spans="1:13" x14ac:dyDescent="0.25">
      <c r="A145" s="16" t="s">
        <v>201</v>
      </c>
      <c r="B145" s="20"/>
      <c r="C145" s="20" t="s">
        <v>5</v>
      </c>
      <c r="D145" s="20" t="s">
        <v>8</v>
      </c>
      <c r="E145" s="18" t="s">
        <v>204</v>
      </c>
      <c r="F145" s="21">
        <v>136.93</v>
      </c>
      <c r="G145" s="21"/>
      <c r="H145" s="21">
        <f t="shared" si="175"/>
        <v>136.93</v>
      </c>
      <c r="I145" s="21"/>
      <c r="J145" s="21">
        <f t="shared" si="176"/>
        <v>0</v>
      </c>
      <c r="K145" s="21">
        <f t="shared" si="177"/>
        <v>0</v>
      </c>
      <c r="L145" s="21">
        <f t="shared" si="178"/>
        <v>136.93</v>
      </c>
      <c r="M145" s="21"/>
    </row>
    <row r="146" spans="1:13" x14ac:dyDescent="0.25">
      <c r="A146" s="16" t="s">
        <v>216</v>
      </c>
      <c r="B146" s="20"/>
      <c r="C146" s="20" t="s">
        <v>5</v>
      </c>
      <c r="D146" s="20" t="s">
        <v>8</v>
      </c>
      <c r="E146" s="18" t="s">
        <v>217</v>
      </c>
      <c r="F146" s="21">
        <v>1.96</v>
      </c>
      <c r="G146" s="21"/>
      <c r="H146" s="21">
        <f t="shared" ref="H146" si="179">F146+G146</f>
        <v>1.96</v>
      </c>
      <c r="I146" s="21"/>
      <c r="J146" s="21">
        <f t="shared" ref="J146" si="180">IF(D146="Y", (I146*$D$3),0)</f>
        <v>0</v>
      </c>
      <c r="K146" s="21">
        <f t="shared" ref="K146" si="181">IF(H146&gt;0, 0, I146+J146)</f>
        <v>0</v>
      </c>
      <c r="L146" s="21">
        <f t="shared" ref="L146" si="182">H146+K146</f>
        <v>1.96</v>
      </c>
      <c r="M146" s="21"/>
    </row>
    <row r="147" spans="1:13" x14ac:dyDescent="0.25">
      <c r="A147" s="16" t="s">
        <v>225</v>
      </c>
      <c r="B147" s="20"/>
      <c r="C147" s="20" t="s">
        <v>5</v>
      </c>
      <c r="D147" s="20" t="s">
        <v>8</v>
      </c>
      <c r="E147" s="18" t="s">
        <v>224</v>
      </c>
      <c r="F147" s="21">
        <v>204.09</v>
      </c>
      <c r="G147" s="21"/>
      <c r="H147" s="21">
        <f t="shared" ref="H147:H148" si="183">F147+G147</f>
        <v>204.09</v>
      </c>
      <c r="I147" s="21"/>
      <c r="J147" s="21">
        <f t="shared" ref="J147:J148" si="184">IF(D147="Y", (I147*$D$3),0)</f>
        <v>0</v>
      </c>
      <c r="K147" s="21">
        <f t="shared" ref="K147:K148" si="185">IF(H147&gt;0, 0, I147+J147)</f>
        <v>0</v>
      </c>
      <c r="L147" s="21">
        <f t="shared" ref="L147:L148" si="186">H147+K147</f>
        <v>204.09</v>
      </c>
      <c r="M147" s="21"/>
    </row>
    <row r="148" spans="1:13" x14ac:dyDescent="0.25">
      <c r="A148" s="16" t="s">
        <v>231</v>
      </c>
      <c r="B148" s="20"/>
      <c r="C148" s="20" t="s">
        <v>5</v>
      </c>
      <c r="D148" s="20" t="s">
        <v>8</v>
      </c>
      <c r="E148" s="15" t="s">
        <v>230</v>
      </c>
      <c r="F148" s="21">
        <v>920.72</v>
      </c>
      <c r="G148" s="21"/>
      <c r="H148" s="21">
        <f t="shared" si="183"/>
        <v>920.72</v>
      </c>
      <c r="I148" s="21"/>
      <c r="J148" s="21">
        <f t="shared" si="184"/>
        <v>0</v>
      </c>
      <c r="K148" s="21">
        <f t="shared" si="185"/>
        <v>0</v>
      </c>
      <c r="L148" s="21">
        <f t="shared" si="186"/>
        <v>920.72</v>
      </c>
      <c r="M148" s="21"/>
    </row>
    <row r="149" spans="1:13" x14ac:dyDescent="0.25">
      <c r="A149" s="16" t="s">
        <v>245</v>
      </c>
      <c r="B149" s="20"/>
      <c r="C149" s="20" t="s">
        <v>5</v>
      </c>
      <c r="D149" s="20" t="s">
        <v>8</v>
      </c>
      <c r="E149" s="15" t="s">
        <v>244</v>
      </c>
      <c r="F149" s="21">
        <v>395.94</v>
      </c>
      <c r="G149" s="21"/>
      <c r="H149" s="21">
        <f t="shared" ref="H149:H151" si="187">F149+G149</f>
        <v>395.94</v>
      </c>
      <c r="I149" s="21"/>
      <c r="J149" s="21">
        <f t="shared" ref="J149:J151" si="188">IF(D149="Y", (I149*$D$3),0)</f>
        <v>0</v>
      </c>
      <c r="K149" s="21">
        <f t="shared" ref="K149:K151" si="189">IF(H149&gt;0, 0, I149+J149)</f>
        <v>0</v>
      </c>
      <c r="L149" s="21">
        <f t="shared" ref="L149:L151" si="190">H149+K149</f>
        <v>395.94</v>
      </c>
      <c r="M149" s="21"/>
    </row>
    <row r="150" spans="1:13" x14ac:dyDescent="0.25">
      <c r="A150" s="16" t="s">
        <v>256</v>
      </c>
      <c r="B150" s="20"/>
      <c r="C150" s="20" t="s">
        <v>5</v>
      </c>
      <c r="D150" s="20" t="s">
        <v>8</v>
      </c>
      <c r="E150" s="15" t="s">
        <v>254</v>
      </c>
      <c r="F150" s="21">
        <v>1469.17</v>
      </c>
      <c r="G150" s="21"/>
      <c r="H150" s="21">
        <f t="shared" si="187"/>
        <v>1469.17</v>
      </c>
      <c r="I150" s="21"/>
      <c r="J150" s="21">
        <f t="shared" si="188"/>
        <v>0</v>
      </c>
      <c r="K150" s="21">
        <f t="shared" si="189"/>
        <v>0</v>
      </c>
      <c r="L150" s="21">
        <f t="shared" si="190"/>
        <v>1469.17</v>
      </c>
      <c r="M150" s="21"/>
    </row>
    <row r="151" spans="1:13" x14ac:dyDescent="0.25">
      <c r="A151" s="16" t="s">
        <v>257</v>
      </c>
      <c r="B151" s="20"/>
      <c r="C151" s="20" t="s">
        <v>5</v>
      </c>
      <c r="D151" s="20" t="s">
        <v>8</v>
      </c>
      <c r="E151" s="15" t="s">
        <v>255</v>
      </c>
      <c r="F151" s="21">
        <v>192.64</v>
      </c>
      <c r="G151" s="21"/>
      <c r="H151" s="21">
        <f t="shared" si="187"/>
        <v>192.64</v>
      </c>
      <c r="I151" s="21"/>
      <c r="J151" s="21">
        <f t="shared" si="188"/>
        <v>0</v>
      </c>
      <c r="K151" s="21">
        <f t="shared" si="189"/>
        <v>0</v>
      </c>
      <c r="L151" s="21">
        <f t="shared" si="190"/>
        <v>192.64</v>
      </c>
      <c r="M151" s="21"/>
    </row>
    <row r="152" spans="1:13" x14ac:dyDescent="0.25">
      <c r="A152" s="16" t="s">
        <v>279</v>
      </c>
      <c r="B152" s="20"/>
      <c r="C152" s="20" t="s">
        <v>5</v>
      </c>
      <c r="D152" s="20" t="s">
        <v>8</v>
      </c>
      <c r="E152" s="15" t="s">
        <v>277</v>
      </c>
      <c r="F152" s="21">
        <v>363.85</v>
      </c>
      <c r="G152" s="21"/>
      <c r="H152" s="21">
        <f t="shared" ref="H152:H154" si="191">F152+G152</f>
        <v>363.85</v>
      </c>
      <c r="I152" s="21"/>
      <c r="J152" s="21">
        <f t="shared" ref="J152:J154" si="192">IF(D152="Y", (I152*$D$3),0)</f>
        <v>0</v>
      </c>
      <c r="K152" s="21">
        <f t="shared" ref="K152:K154" si="193">IF(H152&gt;0, 0, I152+J152)</f>
        <v>0</v>
      </c>
      <c r="L152" s="21">
        <f t="shared" ref="L152:L154" si="194">H152+K152</f>
        <v>363.85</v>
      </c>
      <c r="M152" s="21"/>
    </row>
    <row r="153" spans="1:13" x14ac:dyDescent="0.25">
      <c r="A153" s="16" t="s">
        <v>280</v>
      </c>
      <c r="B153" s="20"/>
      <c r="C153" s="20" t="s">
        <v>5</v>
      </c>
      <c r="D153" s="20" t="s">
        <v>8</v>
      </c>
      <c r="E153" s="15" t="s">
        <v>278</v>
      </c>
      <c r="F153" s="21">
        <v>372.14</v>
      </c>
      <c r="G153" s="21"/>
      <c r="H153" s="21">
        <f t="shared" si="191"/>
        <v>372.14</v>
      </c>
      <c r="I153" s="21"/>
      <c r="J153" s="21">
        <f t="shared" si="192"/>
        <v>0</v>
      </c>
      <c r="K153" s="21">
        <f t="shared" si="193"/>
        <v>0</v>
      </c>
      <c r="L153" s="21">
        <f t="shared" si="194"/>
        <v>372.14</v>
      </c>
      <c r="M153" s="21"/>
    </row>
    <row r="154" spans="1:13" x14ac:dyDescent="0.25">
      <c r="A154" s="16"/>
      <c r="B154" s="20"/>
      <c r="C154" s="20" t="s">
        <v>5</v>
      </c>
      <c r="D154" s="20" t="s">
        <v>8</v>
      </c>
      <c r="E154" s="15" t="s">
        <v>285</v>
      </c>
      <c r="F154" s="21">
        <v>331.58</v>
      </c>
      <c r="G154" s="21"/>
      <c r="H154" s="21">
        <f t="shared" si="191"/>
        <v>331.58</v>
      </c>
      <c r="I154" s="21"/>
      <c r="J154" s="21">
        <f t="shared" si="192"/>
        <v>0</v>
      </c>
      <c r="K154" s="21">
        <f t="shared" si="193"/>
        <v>0</v>
      </c>
      <c r="L154" s="21">
        <f t="shared" si="194"/>
        <v>331.58</v>
      </c>
      <c r="M154" s="21"/>
    </row>
    <row r="155" spans="1:13" x14ac:dyDescent="0.25">
      <c r="A155" s="16"/>
      <c r="B155" s="20"/>
      <c r="C155" s="20" t="s">
        <v>5</v>
      </c>
      <c r="D155" s="20" t="s">
        <v>8</v>
      </c>
      <c r="E155" s="15"/>
      <c r="F155" s="21"/>
      <c r="G155" s="21"/>
      <c r="H155" s="21">
        <f t="shared" ref="H155:H159" si="195">F155+G155</f>
        <v>0</v>
      </c>
      <c r="I155" s="21"/>
      <c r="J155" s="21">
        <f t="shared" ref="J155:J159" si="196">IF(D155="Y", (I155*$D$3),0)</f>
        <v>0</v>
      </c>
      <c r="K155" s="21">
        <f t="shared" ref="K155:K159" si="197">IF(H155&gt;0, 0, I155+J155)</f>
        <v>0</v>
      </c>
      <c r="L155" s="21">
        <f t="shared" ref="L155:L159" si="198">H155+K155</f>
        <v>0</v>
      </c>
      <c r="M155" s="21"/>
    </row>
    <row r="156" spans="1:13" x14ac:dyDescent="0.25">
      <c r="A156" s="16"/>
      <c r="B156" s="20"/>
      <c r="C156" s="20" t="s">
        <v>5</v>
      </c>
      <c r="D156" s="20" t="s">
        <v>8</v>
      </c>
      <c r="E156" s="15"/>
      <c r="F156" s="21"/>
      <c r="G156" s="21"/>
      <c r="H156" s="21">
        <f t="shared" si="195"/>
        <v>0</v>
      </c>
      <c r="I156" s="21"/>
      <c r="J156" s="21">
        <f t="shared" si="196"/>
        <v>0</v>
      </c>
      <c r="K156" s="21">
        <f t="shared" si="197"/>
        <v>0</v>
      </c>
      <c r="L156" s="21">
        <f t="shared" si="198"/>
        <v>0</v>
      </c>
      <c r="M156" s="21"/>
    </row>
    <row r="157" spans="1:13" x14ac:dyDescent="0.25">
      <c r="A157" s="16"/>
      <c r="B157" s="20"/>
      <c r="C157" s="20" t="s">
        <v>5</v>
      </c>
      <c r="D157" s="20" t="s">
        <v>8</v>
      </c>
      <c r="E157" s="15"/>
      <c r="F157" s="21"/>
      <c r="G157" s="21"/>
      <c r="H157" s="21">
        <f t="shared" si="195"/>
        <v>0</v>
      </c>
      <c r="I157" s="21"/>
      <c r="J157" s="21">
        <f t="shared" si="196"/>
        <v>0</v>
      </c>
      <c r="K157" s="21">
        <f t="shared" si="197"/>
        <v>0</v>
      </c>
      <c r="L157" s="21">
        <f t="shared" si="198"/>
        <v>0</v>
      </c>
      <c r="M157" s="21"/>
    </row>
    <row r="158" spans="1:13" x14ac:dyDescent="0.25">
      <c r="A158" s="16"/>
      <c r="B158" s="20"/>
      <c r="C158" s="20" t="s">
        <v>5</v>
      </c>
      <c r="D158" s="20" t="s">
        <v>8</v>
      </c>
      <c r="E158" s="15"/>
      <c r="F158" s="21"/>
      <c r="G158" s="21"/>
      <c r="H158" s="21">
        <f t="shared" si="195"/>
        <v>0</v>
      </c>
      <c r="I158" s="21"/>
      <c r="J158" s="21">
        <f t="shared" si="196"/>
        <v>0</v>
      </c>
      <c r="K158" s="21">
        <f t="shared" si="197"/>
        <v>0</v>
      </c>
      <c r="L158" s="21">
        <f t="shared" si="198"/>
        <v>0</v>
      </c>
      <c r="M158" s="21"/>
    </row>
    <row r="159" spans="1:13" x14ac:dyDescent="0.25">
      <c r="A159" s="16"/>
      <c r="B159" s="20"/>
      <c r="C159" s="20" t="s">
        <v>5</v>
      </c>
      <c r="D159" s="20" t="s">
        <v>8</v>
      </c>
      <c r="E159" s="15"/>
      <c r="F159" s="21"/>
      <c r="G159" s="21"/>
      <c r="H159" s="21">
        <f t="shared" si="195"/>
        <v>0</v>
      </c>
      <c r="I159" s="21"/>
      <c r="J159" s="21">
        <f t="shared" si="196"/>
        <v>0</v>
      </c>
      <c r="K159" s="21">
        <f t="shared" si="197"/>
        <v>0</v>
      </c>
      <c r="L159" s="21">
        <f t="shared" si="198"/>
        <v>0</v>
      </c>
      <c r="M159" s="21"/>
    </row>
    <row r="160" spans="1:13" x14ac:dyDescent="0.25">
      <c r="A160" s="23"/>
      <c r="E160" s="33"/>
      <c r="F160" s="4"/>
      <c r="G160" s="4"/>
      <c r="H160" s="4"/>
      <c r="I160" s="22"/>
      <c r="J160" s="22"/>
      <c r="K160" s="22"/>
      <c r="L160" s="32" t="s">
        <v>61</v>
      </c>
      <c r="M160" s="26">
        <f>SUM(L122:L160)</f>
        <v>18141.89</v>
      </c>
    </row>
    <row r="161" spans="1:17" x14ac:dyDescent="0.25">
      <c r="A161" s="23"/>
      <c r="E161" s="33"/>
      <c r="F161" s="4"/>
      <c r="G161" s="4"/>
      <c r="H161" s="4"/>
      <c r="I161" s="22"/>
      <c r="J161" s="22"/>
      <c r="K161" s="22"/>
      <c r="L161" s="32"/>
      <c r="M161" s="4"/>
    </row>
    <row r="162" spans="1:17" x14ac:dyDescent="0.25">
      <c r="A162" s="15" t="s">
        <v>55</v>
      </c>
      <c r="B162" s="15"/>
      <c r="C162" s="10" t="s">
        <v>6</v>
      </c>
      <c r="D162" s="10" t="s">
        <v>9</v>
      </c>
      <c r="E162" s="15" t="s">
        <v>58</v>
      </c>
      <c r="F162" s="4">
        <v>64.63</v>
      </c>
      <c r="G162" s="4"/>
      <c r="H162" s="4">
        <f t="shared" si="2"/>
        <v>64.63</v>
      </c>
      <c r="I162" s="22"/>
      <c r="J162" s="22">
        <f t="shared" ref="J162:J164" si="199">IF(D162="Y", (I162*$D$3),0)</f>
        <v>0</v>
      </c>
      <c r="K162" s="22">
        <f t="shared" si="3"/>
        <v>0</v>
      </c>
      <c r="L162" s="4">
        <f t="shared" si="1"/>
        <v>64.63</v>
      </c>
      <c r="M162" s="4"/>
      <c r="Q162" s="4"/>
    </row>
    <row r="163" spans="1:17" x14ac:dyDescent="0.25">
      <c r="A163" s="15" t="s">
        <v>56</v>
      </c>
      <c r="B163" s="15"/>
      <c r="C163" s="10" t="s">
        <v>6</v>
      </c>
      <c r="D163" s="10" t="s">
        <v>9</v>
      </c>
      <c r="E163" s="15" t="s">
        <v>59</v>
      </c>
      <c r="F163" s="4">
        <v>150.72999999999999</v>
      </c>
      <c r="G163" s="4"/>
      <c r="H163" s="4">
        <f t="shared" si="2"/>
        <v>150.72999999999999</v>
      </c>
      <c r="I163" s="22"/>
      <c r="J163" s="22">
        <f t="shared" si="199"/>
        <v>0</v>
      </c>
      <c r="K163" s="22">
        <f t="shared" si="3"/>
        <v>0</v>
      </c>
      <c r="L163" s="4">
        <f t="shared" si="1"/>
        <v>150.72999999999999</v>
      </c>
      <c r="M163" s="4"/>
    </row>
    <row r="164" spans="1:17" x14ac:dyDescent="0.25">
      <c r="A164" s="15" t="s">
        <v>57</v>
      </c>
      <c r="B164" s="15"/>
      <c r="C164" s="10" t="s">
        <v>6</v>
      </c>
      <c r="D164" s="10" t="s">
        <v>9</v>
      </c>
      <c r="E164" s="15" t="s">
        <v>60</v>
      </c>
      <c r="F164" s="4">
        <v>55.62</v>
      </c>
      <c r="G164" s="4"/>
      <c r="H164" s="4">
        <f t="shared" si="2"/>
        <v>55.62</v>
      </c>
      <c r="I164" s="22"/>
      <c r="J164" s="22">
        <f t="shared" si="199"/>
        <v>0</v>
      </c>
      <c r="K164" s="22">
        <f t="shared" si="3"/>
        <v>0</v>
      </c>
      <c r="L164" s="4">
        <f t="shared" si="1"/>
        <v>55.62</v>
      </c>
      <c r="M164" s="4"/>
    </row>
    <row r="165" spans="1:17" x14ac:dyDescent="0.25">
      <c r="A165" s="17">
        <v>41250</v>
      </c>
      <c r="B165" s="15"/>
      <c r="C165" s="10" t="s">
        <v>6</v>
      </c>
      <c r="D165" s="10" t="s">
        <v>9</v>
      </c>
      <c r="E165" s="16" t="s">
        <v>69</v>
      </c>
      <c r="F165" s="4">
        <v>1018.76</v>
      </c>
      <c r="G165" s="4"/>
      <c r="H165" s="4">
        <f t="shared" ref="H165:H166" si="200">F165+G165</f>
        <v>1018.76</v>
      </c>
      <c r="I165" s="22"/>
      <c r="J165" s="22">
        <f t="shared" ref="J165:J166" si="201">IF(D165="Y", (I165*$D$3),0)</f>
        <v>0</v>
      </c>
      <c r="K165" s="22">
        <f t="shared" ref="K165:K166" si="202">IF(H165&gt;0, 0, I165+J165)</f>
        <v>0</v>
      </c>
      <c r="L165" s="4">
        <f t="shared" ref="L165:L166" si="203">H165+K165</f>
        <v>1018.76</v>
      </c>
      <c r="M165" s="4"/>
    </row>
    <row r="166" spans="1:17" x14ac:dyDescent="0.25">
      <c r="A166" s="17">
        <v>41304</v>
      </c>
      <c r="B166" s="15"/>
      <c r="C166" s="10" t="s">
        <v>6</v>
      </c>
      <c r="D166" s="10" t="s">
        <v>9</v>
      </c>
      <c r="E166" s="16" t="s">
        <v>70</v>
      </c>
      <c r="F166" s="4">
        <v>1223.58</v>
      </c>
      <c r="G166" s="4"/>
      <c r="H166" s="4">
        <f t="shared" si="200"/>
        <v>1223.58</v>
      </c>
      <c r="I166" s="22"/>
      <c r="J166" s="22">
        <f t="shared" si="201"/>
        <v>0</v>
      </c>
      <c r="K166" s="22">
        <f t="shared" si="202"/>
        <v>0</v>
      </c>
      <c r="L166" s="4">
        <f t="shared" si="203"/>
        <v>1223.58</v>
      </c>
      <c r="M166" s="4"/>
    </row>
    <row r="167" spans="1:17" x14ac:dyDescent="0.25">
      <c r="A167" s="17" t="s">
        <v>85</v>
      </c>
      <c r="B167" s="15"/>
      <c r="C167" s="10" t="s">
        <v>6</v>
      </c>
      <c r="D167" s="10" t="s">
        <v>9</v>
      </c>
      <c r="E167" s="15" t="s">
        <v>250</v>
      </c>
      <c r="F167" s="4">
        <v>131.19999999999999</v>
      </c>
      <c r="G167" s="4"/>
      <c r="H167" s="4">
        <f t="shared" ref="H167:H170" si="204">F167+G167</f>
        <v>131.19999999999999</v>
      </c>
      <c r="I167" s="22"/>
      <c r="J167" s="22">
        <f t="shared" ref="J167:J169" si="205">IF(D167="Y", (I167*$D$3),0)</f>
        <v>0</v>
      </c>
      <c r="K167" s="22">
        <f t="shared" ref="K167:K169" si="206">IF(H167&gt;0, 0, I167+J167)</f>
        <v>0</v>
      </c>
      <c r="L167" s="4">
        <f t="shared" ref="L167:L169" si="207">H167+K167</f>
        <v>131.19999999999999</v>
      </c>
      <c r="M167" s="4"/>
    </row>
    <row r="168" spans="1:17" x14ac:dyDescent="0.25">
      <c r="A168" s="17" t="s">
        <v>86</v>
      </c>
      <c r="B168" s="15"/>
      <c r="C168" s="10" t="s">
        <v>6</v>
      </c>
      <c r="D168" s="10" t="s">
        <v>9</v>
      </c>
      <c r="E168" s="15" t="s">
        <v>251</v>
      </c>
      <c r="F168" s="4">
        <v>257.24</v>
      </c>
      <c r="G168" s="4"/>
      <c r="H168" s="4">
        <f t="shared" si="204"/>
        <v>257.24</v>
      </c>
      <c r="I168" s="22"/>
      <c r="J168" s="22">
        <f t="shared" si="205"/>
        <v>0</v>
      </c>
      <c r="K168" s="22">
        <f t="shared" si="206"/>
        <v>0</v>
      </c>
      <c r="L168" s="4">
        <f t="shared" si="207"/>
        <v>257.24</v>
      </c>
      <c r="M168" s="4"/>
    </row>
    <row r="169" spans="1:17" x14ac:dyDescent="0.25">
      <c r="A169" s="17" t="s">
        <v>96</v>
      </c>
      <c r="B169" s="15"/>
      <c r="C169" s="10" t="s">
        <v>6</v>
      </c>
      <c r="D169" s="10" t="s">
        <v>9</v>
      </c>
      <c r="E169" s="15" t="s">
        <v>98</v>
      </c>
      <c r="F169" s="4">
        <v>291.25</v>
      </c>
      <c r="G169" s="4"/>
      <c r="H169" s="4">
        <f t="shared" si="204"/>
        <v>291.25</v>
      </c>
      <c r="I169" s="22"/>
      <c r="J169" s="22">
        <f t="shared" si="205"/>
        <v>0</v>
      </c>
      <c r="K169" s="22">
        <f t="shared" si="206"/>
        <v>0</v>
      </c>
      <c r="L169" s="4">
        <f t="shared" si="207"/>
        <v>291.25</v>
      </c>
      <c r="M169" s="4"/>
    </row>
    <row r="170" spans="1:17" x14ac:dyDescent="0.25">
      <c r="A170" s="15" t="s">
        <v>97</v>
      </c>
      <c r="B170" s="15"/>
      <c r="C170" s="10" t="s">
        <v>6</v>
      </c>
      <c r="D170" s="10" t="s">
        <v>9</v>
      </c>
      <c r="E170" s="15" t="s">
        <v>99</v>
      </c>
      <c r="F170" s="4">
        <v>134.57</v>
      </c>
      <c r="G170" s="4"/>
      <c r="H170" s="4">
        <f t="shared" si="204"/>
        <v>134.57</v>
      </c>
      <c r="I170" s="22"/>
      <c r="J170" s="22">
        <f t="shared" ref="J170" si="208">IF(D170="Y", (I170*$D$3),0)</f>
        <v>0</v>
      </c>
      <c r="K170" s="22">
        <f t="shared" ref="K170" si="209">IF(H170&gt;0, 0, I170+J170)</f>
        <v>0</v>
      </c>
      <c r="L170" s="4">
        <f t="shared" ref="L170" si="210">H170+K170</f>
        <v>134.57</v>
      </c>
    </row>
    <row r="171" spans="1:17" x14ac:dyDescent="0.25">
      <c r="A171" s="15" t="s">
        <v>106</v>
      </c>
      <c r="B171" s="15"/>
      <c r="C171" s="10" t="s">
        <v>6</v>
      </c>
      <c r="D171" s="10" t="s">
        <v>9</v>
      </c>
      <c r="E171" s="15" t="s">
        <v>105</v>
      </c>
      <c r="F171" s="4">
        <v>78.790000000000006</v>
      </c>
      <c r="G171" s="4"/>
      <c r="H171" s="4">
        <f t="shared" ref="H171:H174" si="211">F171+G171</f>
        <v>78.790000000000006</v>
      </c>
      <c r="I171" s="22"/>
      <c r="J171" s="22">
        <f t="shared" ref="J171" si="212">IF(D171="Y", (I171*$D$3),0)</f>
        <v>0</v>
      </c>
      <c r="K171" s="22">
        <f t="shared" ref="K171" si="213">IF(H171&gt;0, 0, I171+J171)</f>
        <v>0</v>
      </c>
      <c r="L171" s="4">
        <f t="shared" ref="L171" si="214">H171+K171</f>
        <v>78.790000000000006</v>
      </c>
    </row>
    <row r="172" spans="1:17" x14ac:dyDescent="0.25">
      <c r="A172" s="15" t="s">
        <v>118</v>
      </c>
      <c r="B172" s="15"/>
      <c r="C172" s="10" t="s">
        <v>6</v>
      </c>
      <c r="D172" s="10" t="s">
        <v>9</v>
      </c>
      <c r="E172" s="15" t="s">
        <v>120</v>
      </c>
      <c r="F172" s="4">
        <v>581.96</v>
      </c>
      <c r="G172" s="4"/>
      <c r="H172" s="4">
        <f t="shared" si="211"/>
        <v>581.96</v>
      </c>
      <c r="I172" s="22"/>
      <c r="J172" s="22">
        <f t="shared" ref="J172:J173" si="215">IF(D172="Y", (I172*$D$3),0)</f>
        <v>0</v>
      </c>
      <c r="K172" s="22">
        <f t="shared" ref="K172:K173" si="216">IF(H172&gt;0, 0, I172+J172)</f>
        <v>0</v>
      </c>
      <c r="L172" s="4">
        <f t="shared" ref="L172:L173" si="217">H172+K172</f>
        <v>581.96</v>
      </c>
    </row>
    <row r="173" spans="1:17" x14ac:dyDescent="0.25">
      <c r="A173" s="15" t="s">
        <v>119</v>
      </c>
      <c r="B173" s="15"/>
      <c r="C173" s="10" t="s">
        <v>6</v>
      </c>
      <c r="D173" s="10" t="s">
        <v>9</v>
      </c>
      <c r="E173" s="15" t="s">
        <v>121</v>
      </c>
      <c r="F173" s="4">
        <v>1676.42</v>
      </c>
      <c r="G173" s="4"/>
      <c r="H173" s="4">
        <f t="shared" si="211"/>
        <v>1676.42</v>
      </c>
      <c r="I173" s="22"/>
      <c r="J173" s="22">
        <f t="shared" si="215"/>
        <v>0</v>
      </c>
      <c r="K173" s="22">
        <f t="shared" si="216"/>
        <v>0</v>
      </c>
      <c r="L173" s="4">
        <f t="shared" si="217"/>
        <v>1676.42</v>
      </c>
    </row>
    <row r="174" spans="1:17" x14ac:dyDescent="0.25">
      <c r="A174" s="16" t="s">
        <v>138</v>
      </c>
      <c r="B174" s="15"/>
      <c r="C174" s="10" t="s">
        <v>6</v>
      </c>
      <c r="D174" s="10" t="s">
        <v>9</v>
      </c>
      <c r="E174" s="15" t="s">
        <v>141</v>
      </c>
      <c r="F174" s="4">
        <v>2667.51</v>
      </c>
      <c r="G174" s="4"/>
      <c r="H174" s="4">
        <f t="shared" si="211"/>
        <v>2667.51</v>
      </c>
      <c r="I174" s="22"/>
      <c r="J174" s="22">
        <f t="shared" ref="J174" si="218">IF(D174="Y", (I174*$D$3),0)</f>
        <v>0</v>
      </c>
      <c r="K174" s="22">
        <f t="shared" ref="K174" si="219">IF(H174&gt;0, 0, I174+J174)</f>
        <v>0</v>
      </c>
      <c r="L174" s="4">
        <f t="shared" ref="L174" si="220">H174+K174</f>
        <v>2667.51</v>
      </c>
    </row>
    <row r="175" spans="1:17" x14ac:dyDescent="0.25">
      <c r="A175" s="16" t="s">
        <v>139</v>
      </c>
      <c r="B175" s="15"/>
      <c r="C175" s="10" t="s">
        <v>6</v>
      </c>
      <c r="D175" s="10" t="s">
        <v>9</v>
      </c>
      <c r="E175" s="15" t="s">
        <v>142</v>
      </c>
      <c r="F175" s="4">
        <v>8.7899999999999991</v>
      </c>
      <c r="G175" s="4"/>
      <c r="H175" s="4">
        <f t="shared" ref="H175:H176" si="221">F175+G175</f>
        <v>8.7899999999999991</v>
      </c>
      <c r="I175" s="22"/>
      <c r="J175" s="22">
        <f t="shared" ref="J175:J176" si="222">IF(D175="Y", (I175*$D$3),0)</f>
        <v>0</v>
      </c>
      <c r="K175" s="22">
        <f t="shared" ref="K175:K176" si="223">IF(H175&gt;0, 0, I175+J175)</f>
        <v>0</v>
      </c>
      <c r="L175" s="4">
        <f t="shared" ref="L175:L176" si="224">H175+K175</f>
        <v>8.7899999999999991</v>
      </c>
    </row>
    <row r="176" spans="1:17" x14ac:dyDescent="0.25">
      <c r="A176" s="16" t="s">
        <v>140</v>
      </c>
      <c r="B176" s="15"/>
      <c r="C176" s="10" t="s">
        <v>6</v>
      </c>
      <c r="D176" s="10" t="s">
        <v>9</v>
      </c>
      <c r="E176" s="15" t="s">
        <v>143</v>
      </c>
      <c r="F176" s="4">
        <v>26.9</v>
      </c>
      <c r="G176" s="4"/>
      <c r="H176" s="4">
        <f t="shared" si="221"/>
        <v>26.9</v>
      </c>
      <c r="I176" s="22"/>
      <c r="J176" s="22">
        <f t="shared" si="222"/>
        <v>0</v>
      </c>
      <c r="K176" s="22">
        <f t="shared" si="223"/>
        <v>0</v>
      </c>
      <c r="L176" s="4">
        <f t="shared" si="224"/>
        <v>26.9</v>
      </c>
    </row>
    <row r="177" spans="1:12" x14ac:dyDescent="0.25">
      <c r="A177" s="16" t="s">
        <v>157</v>
      </c>
      <c r="B177" s="15"/>
      <c r="C177" s="10" t="s">
        <v>6</v>
      </c>
      <c r="D177" s="10" t="s">
        <v>9</v>
      </c>
      <c r="E177" s="15" t="s">
        <v>155</v>
      </c>
      <c r="F177" s="4">
        <v>4.84</v>
      </c>
      <c r="G177" s="4"/>
      <c r="H177" s="4">
        <f t="shared" ref="H177" si="225">F177+G177</f>
        <v>4.84</v>
      </c>
      <c r="I177" s="22"/>
      <c r="J177" s="22">
        <f t="shared" ref="J177" si="226">IF(D177="Y", (I177*$D$3),0)</f>
        <v>0</v>
      </c>
      <c r="K177" s="22">
        <f t="shared" ref="K177" si="227">IF(H177&gt;0, 0, I177+J177)</f>
        <v>0</v>
      </c>
      <c r="L177" s="4">
        <f t="shared" ref="L177" si="228">H177+K177</f>
        <v>4.84</v>
      </c>
    </row>
    <row r="178" spans="1:12" x14ac:dyDescent="0.25">
      <c r="A178" s="16" t="s">
        <v>156</v>
      </c>
      <c r="B178" s="15"/>
      <c r="C178" s="10" t="s">
        <v>6</v>
      </c>
      <c r="D178" s="10" t="s">
        <v>9</v>
      </c>
      <c r="E178" s="15" t="s">
        <v>158</v>
      </c>
      <c r="F178" s="4">
        <v>49.71</v>
      </c>
      <c r="G178" s="4"/>
      <c r="H178" s="4">
        <f t="shared" ref="H178" si="229">F178+G178</f>
        <v>49.71</v>
      </c>
      <c r="I178" s="22"/>
      <c r="J178" s="22">
        <f t="shared" ref="J178" si="230">IF(D178="Y", (I178*$D$3),0)</f>
        <v>0</v>
      </c>
      <c r="K178" s="22">
        <f t="shared" ref="K178" si="231">IF(H178&gt;0, 0, I178+J178)</f>
        <v>0</v>
      </c>
      <c r="L178" s="4">
        <f t="shared" ref="L178" si="232">H178+K178</f>
        <v>49.71</v>
      </c>
    </row>
    <row r="179" spans="1:12" x14ac:dyDescent="0.25">
      <c r="A179" s="16" t="s">
        <v>166</v>
      </c>
      <c r="B179" s="15"/>
      <c r="C179" s="10" t="s">
        <v>6</v>
      </c>
      <c r="D179" s="10" t="s">
        <v>9</v>
      </c>
      <c r="E179" s="18">
        <v>41791</v>
      </c>
      <c r="F179" s="4">
        <v>3586.82</v>
      </c>
      <c r="G179" s="4"/>
      <c r="H179" s="4">
        <f t="shared" ref="H179" si="233">F179+G179</f>
        <v>3586.82</v>
      </c>
      <c r="I179" s="22"/>
      <c r="J179" s="22">
        <f t="shared" ref="J179" si="234">IF(D179="Y", (I179*$D$3),0)</f>
        <v>0</v>
      </c>
      <c r="K179" s="22">
        <f t="shared" ref="K179" si="235">IF(H179&gt;0, 0, I179+J179)</f>
        <v>0</v>
      </c>
      <c r="L179" s="4">
        <f t="shared" ref="L179" si="236">H179+K179</f>
        <v>3586.82</v>
      </c>
    </row>
    <row r="180" spans="1:12" x14ac:dyDescent="0.25">
      <c r="A180" s="16" t="s">
        <v>183</v>
      </c>
      <c r="B180" s="15"/>
      <c r="C180" s="10" t="s">
        <v>6</v>
      </c>
      <c r="D180" s="10" t="s">
        <v>9</v>
      </c>
      <c r="E180" s="15" t="s">
        <v>181</v>
      </c>
      <c r="F180" s="4">
        <v>3520</v>
      </c>
      <c r="G180" s="4"/>
      <c r="H180" s="4">
        <f t="shared" ref="H180" si="237">F180+G180</f>
        <v>3520</v>
      </c>
      <c r="I180" s="22"/>
      <c r="J180" s="22">
        <f t="shared" ref="J180" si="238">IF(D180="Y", (I180*$D$3),0)</f>
        <v>0</v>
      </c>
      <c r="K180" s="22">
        <f t="shared" ref="K180" si="239">IF(H180&gt;0, 0, I180+J180)</f>
        <v>0</v>
      </c>
      <c r="L180" s="4">
        <f t="shared" ref="L180" si="240">H180+K180</f>
        <v>3520</v>
      </c>
    </row>
    <row r="181" spans="1:12" x14ac:dyDescent="0.25">
      <c r="A181" s="16" t="s">
        <v>184</v>
      </c>
      <c r="B181" s="15"/>
      <c r="C181" s="10" t="s">
        <v>6</v>
      </c>
      <c r="D181" s="10" t="s">
        <v>9</v>
      </c>
      <c r="E181" s="15" t="s">
        <v>182</v>
      </c>
      <c r="F181" s="4">
        <v>2603.44</v>
      </c>
      <c r="G181" s="4"/>
      <c r="H181" s="4">
        <f t="shared" ref="H181:H184" si="241">F181+G181</f>
        <v>2603.44</v>
      </c>
      <c r="I181" s="22"/>
      <c r="J181" s="22">
        <f t="shared" ref="J181:J184" si="242">IF(D181="Y", (I181*$D$3),0)</f>
        <v>0</v>
      </c>
      <c r="K181" s="22">
        <f t="shared" ref="K181:K184" si="243">IF(H181&gt;0, 0, I181+J181)</f>
        <v>0</v>
      </c>
      <c r="L181" s="4">
        <f t="shared" ref="L181:L184" si="244">H181+K181</f>
        <v>2603.44</v>
      </c>
    </row>
    <row r="182" spans="1:12" x14ac:dyDescent="0.25">
      <c r="A182" s="16" t="s">
        <v>205</v>
      </c>
      <c r="B182" s="15"/>
      <c r="C182" s="10" t="s">
        <v>6</v>
      </c>
      <c r="D182" s="10" t="s">
        <v>9</v>
      </c>
      <c r="E182" s="15" t="s">
        <v>209</v>
      </c>
      <c r="F182" s="4">
        <v>3841.74</v>
      </c>
      <c r="G182" s="4"/>
      <c r="H182" s="4">
        <f t="shared" si="241"/>
        <v>3841.74</v>
      </c>
      <c r="I182" s="22"/>
      <c r="J182" s="22">
        <f t="shared" si="242"/>
        <v>0</v>
      </c>
      <c r="K182" s="22">
        <f t="shared" si="243"/>
        <v>0</v>
      </c>
      <c r="L182" s="4">
        <f t="shared" si="244"/>
        <v>3841.74</v>
      </c>
    </row>
    <row r="183" spans="1:12" x14ac:dyDescent="0.25">
      <c r="A183" s="16" t="s">
        <v>206</v>
      </c>
      <c r="B183" s="15"/>
      <c r="C183" s="10" t="s">
        <v>6</v>
      </c>
      <c r="D183" s="10" t="s">
        <v>9</v>
      </c>
      <c r="E183" s="15" t="s">
        <v>210</v>
      </c>
      <c r="F183" s="4">
        <v>3852.29</v>
      </c>
      <c r="G183" s="4"/>
      <c r="H183" s="4">
        <f t="shared" si="241"/>
        <v>3852.29</v>
      </c>
      <c r="I183" s="22"/>
      <c r="J183" s="22">
        <f t="shared" si="242"/>
        <v>0</v>
      </c>
      <c r="K183" s="22">
        <f t="shared" si="243"/>
        <v>0</v>
      </c>
      <c r="L183" s="4">
        <f t="shared" si="244"/>
        <v>3852.29</v>
      </c>
    </row>
    <row r="184" spans="1:12" x14ac:dyDescent="0.25">
      <c r="A184" s="16" t="s">
        <v>207</v>
      </c>
      <c r="B184" s="15"/>
      <c r="C184" s="10" t="s">
        <v>6</v>
      </c>
      <c r="D184" s="10" t="s">
        <v>9</v>
      </c>
      <c r="E184" s="15" t="s">
        <v>211</v>
      </c>
      <c r="F184" s="4">
        <v>2229</v>
      </c>
      <c r="G184" s="4"/>
      <c r="H184" s="4">
        <f t="shared" si="241"/>
        <v>2229</v>
      </c>
      <c r="I184" s="22"/>
      <c r="J184" s="22">
        <f t="shared" si="242"/>
        <v>0</v>
      </c>
      <c r="K184" s="22">
        <f t="shared" si="243"/>
        <v>0</v>
      </c>
      <c r="L184" s="4">
        <f t="shared" si="244"/>
        <v>2229</v>
      </c>
    </row>
    <row r="185" spans="1:12" x14ac:dyDescent="0.25">
      <c r="A185" s="16" t="s">
        <v>208</v>
      </c>
      <c r="B185" s="15"/>
      <c r="C185" s="10" t="s">
        <v>6</v>
      </c>
      <c r="D185" s="10" t="s">
        <v>9</v>
      </c>
      <c r="E185" s="15" t="s">
        <v>212</v>
      </c>
      <c r="F185" s="4">
        <v>210.73</v>
      </c>
      <c r="G185" s="4"/>
      <c r="H185" s="4">
        <f t="shared" ref="H185" si="245">F185+G185</f>
        <v>210.73</v>
      </c>
      <c r="I185" s="22"/>
      <c r="J185" s="22">
        <f t="shared" ref="J185" si="246">IF(D185="Y", (I185*$D$3),0)</f>
        <v>0</v>
      </c>
      <c r="K185" s="22">
        <f t="shared" ref="K185" si="247">IF(H185&gt;0, 0, I185+J185)</f>
        <v>0</v>
      </c>
      <c r="L185" s="4">
        <f t="shared" ref="L185" si="248">H185+K185</f>
        <v>210.73</v>
      </c>
    </row>
    <row r="186" spans="1:12" x14ac:dyDescent="0.25">
      <c r="A186" s="16" t="s">
        <v>218</v>
      </c>
      <c r="B186" s="15"/>
      <c r="C186" s="10" t="s">
        <v>6</v>
      </c>
      <c r="D186" s="10" t="s">
        <v>9</v>
      </c>
      <c r="E186" s="15" t="s">
        <v>219</v>
      </c>
      <c r="F186" s="4">
        <v>0.86</v>
      </c>
      <c r="G186" s="4"/>
      <c r="H186" s="4">
        <f t="shared" ref="H186" si="249">F186+G186</f>
        <v>0.86</v>
      </c>
      <c r="I186" s="22"/>
      <c r="J186" s="22">
        <f t="shared" ref="J186" si="250">IF(D186="Y", (I186*$D$3),0)</f>
        <v>0</v>
      </c>
      <c r="K186" s="22">
        <f t="shared" ref="K186" si="251">IF(H186&gt;0, 0, I186+J186)</f>
        <v>0</v>
      </c>
      <c r="L186" s="4">
        <f t="shared" ref="L186" si="252">H186+K186</f>
        <v>0.86</v>
      </c>
    </row>
    <row r="187" spans="1:12" x14ac:dyDescent="0.25">
      <c r="A187" s="16" t="s">
        <v>227</v>
      </c>
      <c r="B187" s="15"/>
      <c r="C187" s="10" t="s">
        <v>6</v>
      </c>
      <c r="D187" s="10" t="s">
        <v>9</v>
      </c>
      <c r="E187" s="15" t="s">
        <v>226</v>
      </c>
      <c r="F187" s="4">
        <v>407.91</v>
      </c>
      <c r="G187" s="4"/>
      <c r="H187" s="4">
        <f t="shared" ref="H187:H188" si="253">F187+G187</f>
        <v>407.91</v>
      </c>
      <c r="I187" s="22"/>
      <c r="J187" s="22">
        <f t="shared" ref="J187:J188" si="254">IF(D187="Y", (I187*$D$3),0)</f>
        <v>0</v>
      </c>
      <c r="K187" s="22">
        <f t="shared" ref="K187:K188" si="255">IF(H187&gt;0, 0, I187+J187)</f>
        <v>0</v>
      </c>
      <c r="L187" s="4">
        <f t="shared" ref="L187:L188" si="256">H187+K187</f>
        <v>407.91</v>
      </c>
    </row>
    <row r="188" spans="1:12" x14ac:dyDescent="0.25">
      <c r="A188" s="16" t="s">
        <v>237</v>
      </c>
      <c r="B188" s="15"/>
      <c r="C188" s="10" t="s">
        <v>6</v>
      </c>
      <c r="D188" s="10" t="s">
        <v>9</v>
      </c>
      <c r="E188" s="15" t="s">
        <v>236</v>
      </c>
      <c r="F188" s="4">
        <v>1840.31</v>
      </c>
      <c r="G188" s="4"/>
      <c r="H188" s="4">
        <f t="shared" si="253"/>
        <v>1840.31</v>
      </c>
      <c r="I188" s="22"/>
      <c r="J188" s="22">
        <f t="shared" si="254"/>
        <v>0</v>
      </c>
      <c r="K188" s="22">
        <f t="shared" si="255"/>
        <v>0</v>
      </c>
      <c r="L188" s="4">
        <f t="shared" si="256"/>
        <v>1840.31</v>
      </c>
    </row>
    <row r="189" spans="1:12" x14ac:dyDescent="0.25">
      <c r="A189" s="16" t="s">
        <v>247</v>
      </c>
      <c r="B189" s="15"/>
      <c r="C189" s="10" t="s">
        <v>6</v>
      </c>
      <c r="D189" s="10" t="s">
        <v>9</v>
      </c>
      <c r="E189" s="15" t="s">
        <v>246</v>
      </c>
      <c r="F189" s="4">
        <v>783.06</v>
      </c>
      <c r="G189" s="4"/>
      <c r="H189" s="4">
        <f t="shared" ref="H189" si="257">F189+G189</f>
        <v>783.06</v>
      </c>
      <c r="I189" s="22"/>
      <c r="J189" s="22">
        <f t="shared" ref="J189" si="258">IF(D189="Y", (I189*$D$3),0)</f>
        <v>0</v>
      </c>
      <c r="K189" s="22">
        <f t="shared" ref="K189" si="259">IF(H189&gt;0, 0, I189+J189)</f>
        <v>0</v>
      </c>
      <c r="L189" s="4">
        <f t="shared" ref="L189" si="260">H189+K189</f>
        <v>783.06</v>
      </c>
    </row>
    <row r="190" spans="1:12" x14ac:dyDescent="0.25">
      <c r="A190" s="16" t="s">
        <v>260</v>
      </c>
      <c r="B190" s="15"/>
      <c r="C190" s="10" t="s">
        <v>6</v>
      </c>
      <c r="D190" s="10" t="s">
        <v>9</v>
      </c>
      <c r="E190" s="15" t="s">
        <v>258</v>
      </c>
      <c r="F190" s="4">
        <v>2658.01</v>
      </c>
      <c r="G190" s="4"/>
      <c r="H190" s="4">
        <f t="shared" ref="H190" si="261">F190+G190</f>
        <v>2658.01</v>
      </c>
      <c r="I190" s="22"/>
      <c r="J190" s="22">
        <f t="shared" ref="J190" si="262">IF(D190="Y", (I190*$D$3),0)</f>
        <v>0</v>
      </c>
      <c r="K190" s="22">
        <f t="shared" ref="K190" si="263">IF(H190&gt;0, 0, I190+J190)</f>
        <v>0</v>
      </c>
      <c r="L190" s="4">
        <f t="shared" ref="L190" si="264">H190+K190</f>
        <v>2658.01</v>
      </c>
    </row>
    <row r="191" spans="1:12" x14ac:dyDescent="0.25">
      <c r="A191" s="16" t="s">
        <v>261</v>
      </c>
      <c r="B191" s="15"/>
      <c r="C191" s="10" t="s">
        <v>6</v>
      </c>
      <c r="D191" s="10" t="s">
        <v>9</v>
      </c>
      <c r="E191" s="15" t="s">
        <v>259</v>
      </c>
      <c r="F191" s="4">
        <v>388.77</v>
      </c>
      <c r="G191" s="4"/>
      <c r="H191" s="4">
        <f t="shared" ref="H191" si="265">F191+G191</f>
        <v>388.77</v>
      </c>
      <c r="I191" s="22"/>
      <c r="J191" s="22">
        <f t="shared" ref="J191" si="266">IF(D191="Y", (I191*$D$3),0)</f>
        <v>0</v>
      </c>
      <c r="K191" s="22">
        <f t="shared" ref="K191" si="267">IF(H191&gt;0, 0, I191+J191)</f>
        <v>0</v>
      </c>
      <c r="L191" s="4">
        <f t="shared" ref="L191" si="268">H191+K191</f>
        <v>388.77</v>
      </c>
    </row>
    <row r="192" spans="1:12" x14ac:dyDescent="0.25">
      <c r="A192" s="16" t="s">
        <v>283</v>
      </c>
      <c r="B192" s="15"/>
      <c r="C192" s="10" t="s">
        <v>6</v>
      </c>
      <c r="D192" s="10" t="s">
        <v>9</v>
      </c>
      <c r="E192" s="15" t="s">
        <v>281</v>
      </c>
      <c r="F192" s="4">
        <v>641.70000000000005</v>
      </c>
      <c r="G192" s="4"/>
      <c r="H192" s="4">
        <f t="shared" ref="H192:H193" si="269">F192+G192</f>
        <v>641.70000000000005</v>
      </c>
      <c r="I192" s="22"/>
      <c r="J192" s="22">
        <f t="shared" ref="J192:J193" si="270">IF(D192="Y", (I192*$D$3),0)</f>
        <v>0</v>
      </c>
      <c r="K192" s="22">
        <f t="shared" ref="K192:K193" si="271">IF(H192&gt;0, 0, I192+J192)</f>
        <v>0</v>
      </c>
      <c r="L192" s="4">
        <f t="shared" ref="L192:L193" si="272">H192+K192</f>
        <v>641.70000000000005</v>
      </c>
    </row>
    <row r="193" spans="1:17" x14ac:dyDescent="0.25">
      <c r="A193" s="16" t="s">
        <v>284</v>
      </c>
      <c r="B193" s="15"/>
      <c r="C193" s="10" t="s">
        <v>6</v>
      </c>
      <c r="D193" s="10" t="s">
        <v>9</v>
      </c>
      <c r="E193" s="15" t="s">
        <v>282</v>
      </c>
      <c r="F193" s="4">
        <v>738.39</v>
      </c>
      <c r="G193" s="4"/>
      <c r="H193" s="4">
        <f t="shared" si="269"/>
        <v>738.39</v>
      </c>
      <c r="I193" s="22"/>
      <c r="J193" s="22">
        <f t="shared" si="270"/>
        <v>0</v>
      </c>
      <c r="K193" s="22">
        <f t="shared" si="271"/>
        <v>0</v>
      </c>
      <c r="L193" s="4">
        <f t="shared" si="272"/>
        <v>738.39</v>
      </c>
    </row>
    <row r="194" spans="1:17" x14ac:dyDescent="0.25">
      <c r="A194" s="16"/>
      <c r="B194" s="15"/>
      <c r="C194" s="10" t="s">
        <v>6</v>
      </c>
      <c r="D194" s="10" t="s">
        <v>9</v>
      </c>
      <c r="E194" s="15" t="s">
        <v>285</v>
      </c>
      <c r="F194" s="4">
        <v>657.11</v>
      </c>
      <c r="G194" s="4"/>
      <c r="H194" s="4">
        <f t="shared" ref="H194:H196" si="273">F194+G194</f>
        <v>657.11</v>
      </c>
      <c r="I194" s="22"/>
      <c r="J194" s="22">
        <f t="shared" ref="J194:J196" si="274">IF(D194="Y", (I194*$D$3),0)</f>
        <v>0</v>
      </c>
      <c r="K194" s="22">
        <f t="shared" ref="K194:K196" si="275">IF(H194&gt;0, 0, I194+J194)</f>
        <v>0</v>
      </c>
      <c r="L194" s="4">
        <f t="shared" ref="L194:L196" si="276">H194+K194</f>
        <v>657.11</v>
      </c>
    </row>
    <row r="195" spans="1:17" x14ac:dyDescent="0.25">
      <c r="A195" s="16"/>
      <c r="B195" s="15"/>
      <c r="C195" s="10" t="s">
        <v>6</v>
      </c>
      <c r="D195" s="10" t="s">
        <v>9</v>
      </c>
      <c r="E195" s="15"/>
      <c r="F195" s="4"/>
      <c r="G195" s="4"/>
      <c r="H195" s="4">
        <f t="shared" si="273"/>
        <v>0</v>
      </c>
      <c r="I195" s="22"/>
      <c r="J195" s="22">
        <f t="shared" si="274"/>
        <v>0</v>
      </c>
      <c r="K195" s="22">
        <f t="shared" si="275"/>
        <v>0</v>
      </c>
      <c r="L195" s="4">
        <f t="shared" si="276"/>
        <v>0</v>
      </c>
    </row>
    <row r="196" spans="1:17" x14ac:dyDescent="0.25">
      <c r="A196" s="16"/>
      <c r="B196" s="15"/>
      <c r="C196" s="10" t="s">
        <v>6</v>
      </c>
      <c r="D196" s="10" t="s">
        <v>9</v>
      </c>
      <c r="E196" s="15"/>
      <c r="F196" s="4"/>
      <c r="G196" s="4"/>
      <c r="H196" s="4">
        <f t="shared" si="273"/>
        <v>0</v>
      </c>
      <c r="I196" s="22"/>
      <c r="J196" s="22">
        <f t="shared" si="274"/>
        <v>0</v>
      </c>
      <c r="K196" s="22">
        <f t="shared" si="275"/>
        <v>0</v>
      </c>
      <c r="L196" s="4">
        <f t="shared" si="276"/>
        <v>0</v>
      </c>
    </row>
    <row r="197" spans="1:17" x14ac:dyDescent="0.25">
      <c r="A197" s="16"/>
      <c r="B197" s="15"/>
      <c r="C197" s="10" t="s">
        <v>6</v>
      </c>
      <c r="D197" s="10" t="s">
        <v>9</v>
      </c>
      <c r="E197" s="15"/>
      <c r="F197" s="4"/>
      <c r="G197" s="4"/>
      <c r="H197" s="4">
        <f t="shared" ref="H197:H199" si="277">F197+G197</f>
        <v>0</v>
      </c>
      <c r="I197" s="22"/>
      <c r="J197" s="22">
        <f t="shared" ref="J197:J199" si="278">IF(D197="Y", (I197*$D$3),0)</f>
        <v>0</v>
      </c>
      <c r="K197" s="22">
        <f t="shared" ref="K197:K199" si="279">IF(H197&gt;0, 0, I197+J197)</f>
        <v>0</v>
      </c>
      <c r="L197" s="4">
        <f t="shared" ref="L197:L199" si="280">H197+K197</f>
        <v>0</v>
      </c>
    </row>
    <row r="198" spans="1:17" x14ac:dyDescent="0.25">
      <c r="A198" s="16"/>
      <c r="B198" s="15"/>
      <c r="C198" s="10" t="s">
        <v>6</v>
      </c>
      <c r="D198" s="10" t="s">
        <v>9</v>
      </c>
      <c r="E198" s="15"/>
      <c r="F198" s="4"/>
      <c r="G198" s="4"/>
      <c r="H198" s="4">
        <f t="shared" si="277"/>
        <v>0</v>
      </c>
      <c r="I198" s="22"/>
      <c r="J198" s="22">
        <f t="shared" si="278"/>
        <v>0</v>
      </c>
      <c r="K198" s="22">
        <f t="shared" si="279"/>
        <v>0</v>
      </c>
      <c r="L198" s="4">
        <f t="shared" si="280"/>
        <v>0</v>
      </c>
    </row>
    <row r="199" spans="1:17" x14ac:dyDescent="0.25">
      <c r="A199" s="16"/>
      <c r="B199" s="15"/>
      <c r="C199" s="10" t="s">
        <v>6</v>
      </c>
      <c r="D199" s="10" t="s">
        <v>9</v>
      </c>
      <c r="E199" s="15"/>
      <c r="F199" s="4"/>
      <c r="G199" s="4"/>
      <c r="H199" s="4">
        <f t="shared" si="277"/>
        <v>0</v>
      </c>
      <c r="I199" s="22"/>
      <c r="J199" s="22">
        <f t="shared" si="278"/>
        <v>0</v>
      </c>
      <c r="K199" s="22">
        <f t="shared" si="279"/>
        <v>0</v>
      </c>
      <c r="L199" s="4">
        <f t="shared" si="280"/>
        <v>0</v>
      </c>
    </row>
    <row r="200" spans="1:17" x14ac:dyDescent="0.25">
      <c r="A200" s="15"/>
      <c r="B200" s="15"/>
      <c r="E200" s="15"/>
      <c r="F200" s="4"/>
      <c r="G200" s="4"/>
      <c r="H200" s="4"/>
      <c r="I200" s="22"/>
      <c r="J200" s="22"/>
      <c r="K200" s="22"/>
      <c r="L200" s="32" t="s">
        <v>61</v>
      </c>
      <c r="M200" s="26">
        <f>SUM(L162:L200)</f>
        <v>36382.639999999999</v>
      </c>
    </row>
    <row r="201" spans="1:17" x14ac:dyDescent="0.25">
      <c r="A201" s="23"/>
      <c r="F201" s="4"/>
      <c r="G201" s="4"/>
      <c r="H201" s="4"/>
      <c r="I201" s="22"/>
      <c r="J201" s="22"/>
      <c r="K201" s="22"/>
      <c r="L201" s="4"/>
      <c r="M201" s="4"/>
    </row>
    <row r="202" spans="1:17" x14ac:dyDescent="0.25">
      <c r="A202" s="23" t="s">
        <v>147</v>
      </c>
      <c r="B202" s="15"/>
      <c r="C202" s="10" t="s">
        <v>148</v>
      </c>
      <c r="D202" s="10" t="s">
        <v>8</v>
      </c>
      <c r="E202" s="15" t="s">
        <v>151</v>
      </c>
      <c r="F202" s="4">
        <v>93</v>
      </c>
      <c r="G202" s="4"/>
      <c r="H202" s="4">
        <f t="shared" si="2"/>
        <v>93</v>
      </c>
      <c r="I202" s="22"/>
      <c r="J202" s="22">
        <f t="shared" ref="J202:J203" si="281">IF(D202="Y", (I202*$D$3),0)</f>
        <v>0</v>
      </c>
      <c r="K202" s="22">
        <f t="shared" si="3"/>
        <v>0</v>
      </c>
      <c r="L202" s="4">
        <f t="shared" si="1"/>
        <v>93</v>
      </c>
      <c r="M202" s="4"/>
    </row>
    <row r="203" spans="1:17" x14ac:dyDescent="0.25">
      <c r="A203" s="23" t="s">
        <v>149</v>
      </c>
      <c r="B203" s="15"/>
      <c r="C203" s="10" t="s">
        <v>148</v>
      </c>
      <c r="D203" s="10" t="s">
        <v>8</v>
      </c>
      <c r="E203" s="15" t="s">
        <v>150</v>
      </c>
      <c r="F203" s="4">
        <v>120</v>
      </c>
      <c r="G203" s="4"/>
      <c r="H203" s="4">
        <f t="shared" ref="H203" si="282">F203+G203</f>
        <v>120</v>
      </c>
      <c r="I203" s="22"/>
      <c r="J203" s="22">
        <f t="shared" si="281"/>
        <v>0</v>
      </c>
      <c r="K203" s="22">
        <f t="shared" ref="K203" si="283">IF(H203&gt;0, 0, I203+J203)</f>
        <v>0</v>
      </c>
      <c r="L203" s="4">
        <f t="shared" si="1"/>
        <v>120</v>
      </c>
      <c r="M203" s="4"/>
      <c r="Q203" s="4"/>
    </row>
    <row r="204" spans="1:17" x14ac:dyDescent="0.25">
      <c r="A204" s="23" t="s">
        <v>153</v>
      </c>
      <c r="C204" s="10" t="s">
        <v>154</v>
      </c>
      <c r="D204" s="10" t="s">
        <v>8</v>
      </c>
      <c r="E204" s="15" t="s">
        <v>152</v>
      </c>
      <c r="F204" s="4">
        <v>19.97</v>
      </c>
      <c r="G204" s="4"/>
      <c r="H204" s="4">
        <f t="shared" ref="H204:H205" si="284">F204+G204</f>
        <v>19.97</v>
      </c>
      <c r="I204" s="22"/>
      <c r="J204" s="22">
        <f t="shared" ref="J204" si="285">IF(D204="Y", (I204*$D$3),0)</f>
        <v>0</v>
      </c>
      <c r="K204" s="22">
        <f t="shared" ref="K204" si="286">IF(H204&gt;0, 0, I204+J204)</f>
        <v>0</v>
      </c>
      <c r="L204" s="4">
        <f t="shared" ref="L204" si="287">H204+K204</f>
        <v>19.97</v>
      </c>
    </row>
    <row r="205" spans="1:17" ht="14.25" customHeight="1" x14ac:dyDescent="0.25">
      <c r="A205" s="23" t="s">
        <v>213</v>
      </c>
      <c r="B205" s="15"/>
      <c r="C205" s="10" t="s">
        <v>180</v>
      </c>
      <c r="D205" s="10" t="s">
        <v>8</v>
      </c>
      <c r="E205" s="15" t="s">
        <v>180</v>
      </c>
      <c r="F205" s="4">
        <v>8000</v>
      </c>
      <c r="G205" s="4"/>
      <c r="H205" s="4">
        <f t="shared" si="284"/>
        <v>8000</v>
      </c>
      <c r="I205" s="22"/>
      <c r="J205" s="22">
        <f t="shared" ref="J205" si="288">IF(D205="Y", (I205*$D$3),0)</f>
        <v>0</v>
      </c>
      <c r="K205" s="22">
        <f t="shared" ref="K205" si="289">IF(H205&gt;0, 0, I205+J205)</f>
        <v>0</v>
      </c>
      <c r="L205" s="4">
        <f t="shared" ref="L205" si="290">H205+K205</f>
        <v>8000</v>
      </c>
    </row>
    <row r="206" spans="1:17" x14ac:dyDescent="0.25">
      <c r="A206" s="23" t="s">
        <v>234</v>
      </c>
      <c r="B206" s="15"/>
      <c r="C206" s="10" t="s">
        <v>232</v>
      </c>
      <c r="D206" s="10" t="s">
        <v>8</v>
      </c>
      <c r="E206" s="15" t="s">
        <v>233</v>
      </c>
      <c r="F206" s="4">
        <v>-1.1299999999999999</v>
      </c>
      <c r="G206" s="4"/>
      <c r="H206" s="4">
        <f t="shared" ref="H206:H209" si="291">F206+G206</f>
        <v>-1.1299999999999999</v>
      </c>
      <c r="I206" s="22"/>
      <c r="J206" s="22">
        <f t="shared" ref="J206:J209" si="292">IF(D206="Y", (I206*$D$3),0)</f>
        <v>0</v>
      </c>
      <c r="K206" s="22">
        <f t="shared" ref="K206:K209" si="293">IF(H206&gt;0, 0, I206+J206)</f>
        <v>0</v>
      </c>
      <c r="L206" s="4">
        <f t="shared" ref="L206:L209" si="294">H206+K206</f>
        <v>-1.1299999999999999</v>
      </c>
    </row>
    <row r="207" spans="1:17" x14ac:dyDescent="0.25">
      <c r="A207" s="23" t="s">
        <v>235</v>
      </c>
      <c r="B207" s="15"/>
      <c r="C207" s="10" t="s">
        <v>232</v>
      </c>
      <c r="D207" s="10" t="s">
        <v>8</v>
      </c>
      <c r="E207" s="15" t="s">
        <v>233</v>
      </c>
      <c r="F207" s="4">
        <v>-0.24</v>
      </c>
      <c r="G207" s="4"/>
      <c r="H207" s="4">
        <f t="shared" si="291"/>
        <v>-0.24</v>
      </c>
      <c r="I207" s="22"/>
      <c r="J207" s="22">
        <f t="shared" si="292"/>
        <v>0</v>
      </c>
      <c r="K207" s="22">
        <f t="shared" si="293"/>
        <v>0</v>
      </c>
      <c r="L207" s="4">
        <f t="shared" si="294"/>
        <v>-0.24</v>
      </c>
    </row>
    <row r="208" spans="1:17" x14ac:dyDescent="0.25">
      <c r="A208" s="23"/>
      <c r="D208" s="10" t="s">
        <v>8</v>
      </c>
      <c r="E208" s="15"/>
      <c r="F208" s="4"/>
      <c r="G208" s="4"/>
      <c r="H208" s="4">
        <f t="shared" si="291"/>
        <v>0</v>
      </c>
      <c r="I208" s="22"/>
      <c r="J208" s="22">
        <f t="shared" si="292"/>
        <v>0</v>
      </c>
      <c r="K208" s="22">
        <f t="shared" si="293"/>
        <v>0</v>
      </c>
      <c r="L208" s="4">
        <f t="shared" si="294"/>
        <v>0</v>
      </c>
    </row>
    <row r="209" spans="1:13" x14ac:dyDescent="0.25">
      <c r="A209" s="23"/>
      <c r="D209" s="10" t="s">
        <v>8</v>
      </c>
      <c r="E209" s="15"/>
      <c r="F209" s="4"/>
      <c r="G209" s="4"/>
      <c r="H209" s="4">
        <f t="shared" si="291"/>
        <v>0</v>
      </c>
      <c r="I209" s="22"/>
      <c r="J209" s="22">
        <f t="shared" si="292"/>
        <v>0</v>
      </c>
      <c r="K209" s="22">
        <f t="shared" si="293"/>
        <v>0</v>
      </c>
      <c r="L209" s="4">
        <f t="shared" si="294"/>
        <v>0</v>
      </c>
    </row>
    <row r="210" spans="1:13" x14ac:dyDescent="0.25">
      <c r="L210" s="32" t="s">
        <v>61</v>
      </c>
      <c r="M210" s="26">
        <f>SUM(L202:L210)</f>
        <v>8231.6</v>
      </c>
    </row>
    <row r="214" spans="1:13" x14ac:dyDescent="0.25">
      <c r="I214" s="4"/>
    </row>
  </sheetData>
  <mergeCells count="3">
    <mergeCell ref="J2:Q2"/>
    <mergeCell ref="P6:Q6"/>
    <mergeCell ref="O5: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workbookViewId="0">
      <selection activeCell="A31" sqref="A31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1">
        <v>42277</v>
      </c>
    </row>
    <row r="3" spans="1:11" x14ac:dyDescent="0.25"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</row>
    <row r="4" spans="1:11" x14ac:dyDescent="0.25">
      <c r="A4" t="s">
        <v>21</v>
      </c>
      <c r="B4" s="1">
        <v>40695</v>
      </c>
      <c r="C4" s="1">
        <v>40999</v>
      </c>
      <c r="D4" t="s">
        <v>22</v>
      </c>
      <c r="E4" s="13">
        <v>32845.17</v>
      </c>
      <c r="F4" s="2">
        <v>55000</v>
      </c>
      <c r="G4" s="2"/>
    </row>
    <row r="5" spans="1:11" x14ac:dyDescent="0.25">
      <c r="A5" t="s">
        <v>23</v>
      </c>
      <c r="B5" s="1">
        <v>40817</v>
      </c>
      <c r="C5" s="1">
        <v>42551</v>
      </c>
      <c r="D5" t="s">
        <v>24</v>
      </c>
      <c r="E5" s="2">
        <v>119061.24999999999</v>
      </c>
      <c r="F5" s="2">
        <v>150000</v>
      </c>
      <c r="G5" s="2">
        <f>F5-E5</f>
        <v>30938.750000000015</v>
      </c>
      <c r="J5" s="13"/>
      <c r="K5" s="13"/>
    </row>
    <row r="6" spans="1:11" x14ac:dyDescent="0.25">
      <c r="A6" t="s">
        <v>25</v>
      </c>
      <c r="B6" s="1">
        <v>41000</v>
      </c>
      <c r="C6" s="1">
        <v>41394</v>
      </c>
      <c r="D6" t="s">
        <v>28</v>
      </c>
      <c r="E6" s="2">
        <v>29358.75</v>
      </c>
      <c r="F6" s="2">
        <v>77000</v>
      </c>
      <c r="G6" s="2"/>
      <c r="K6" s="13"/>
    </row>
    <row r="7" spans="1:11" s="14" customFormat="1" x14ac:dyDescent="0.25">
      <c r="A7" s="14" t="s">
        <v>100</v>
      </c>
      <c r="B7" s="12">
        <v>41395</v>
      </c>
      <c r="C7" s="12">
        <v>41943</v>
      </c>
      <c r="D7" s="14" t="s">
        <v>101</v>
      </c>
      <c r="E7" s="13">
        <v>80000</v>
      </c>
      <c r="F7" s="13">
        <v>80000</v>
      </c>
      <c r="G7" s="13">
        <f>F7-E7</f>
        <v>0</v>
      </c>
      <c r="J7" s="13"/>
    </row>
    <row r="8" spans="1:11" s="14" customFormat="1" x14ac:dyDescent="0.25">
      <c r="A8" s="14" t="s">
        <v>186</v>
      </c>
      <c r="B8" s="12">
        <v>41883</v>
      </c>
      <c r="C8" s="12">
        <v>42551</v>
      </c>
      <c r="D8" s="14" t="s">
        <v>185</v>
      </c>
      <c r="E8" s="13">
        <f>91000-33042.46</f>
        <v>57957.54</v>
      </c>
      <c r="F8" s="13">
        <v>91000</v>
      </c>
      <c r="G8" s="13">
        <f>F8-E8</f>
        <v>33042.46</v>
      </c>
      <c r="J8" s="13"/>
      <c r="K8" s="13"/>
    </row>
    <row r="9" spans="1:11" x14ac:dyDescent="0.25">
      <c r="A9" s="5" t="s">
        <v>26</v>
      </c>
      <c r="B9" s="6"/>
      <c r="C9" s="6"/>
      <c r="D9" s="3"/>
      <c r="E9" s="7">
        <f>SUM(E4:E8)</f>
        <v>319222.70999999996</v>
      </c>
      <c r="F9" s="7">
        <f>SUM(F4:F8)</f>
        <v>453000</v>
      </c>
      <c r="G9" s="2"/>
    </row>
    <row r="10" spans="1:11" x14ac:dyDescent="0.25">
      <c r="A10" s="5" t="s">
        <v>27</v>
      </c>
      <c r="B10" s="6"/>
      <c r="C10" s="6"/>
      <c r="D10" s="3"/>
      <c r="E10" s="7"/>
      <c r="F10" s="8">
        <f>E9/F9</f>
        <v>0.70468589403973503</v>
      </c>
      <c r="G10" s="2"/>
    </row>
    <row r="11" spans="1:11" x14ac:dyDescent="0.25">
      <c r="B11" s="1"/>
      <c r="C11" s="1"/>
      <c r="E11" s="2"/>
      <c r="F11" s="2"/>
      <c r="G11" s="2"/>
    </row>
    <row r="12" spans="1:11" x14ac:dyDescent="0.25">
      <c r="B12" s="1"/>
      <c r="C12" s="1"/>
      <c r="E12" s="2"/>
      <c r="F12" s="2"/>
      <c r="G12" s="2"/>
    </row>
    <row r="21" spans="7:7" x14ac:dyDescent="0.25">
      <c r="G21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4W3799</vt:lpstr>
      <vt:lpstr>WSRTC Totals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2016-01-20T17:08:15Z</dcterms:modified>
</cp:coreProperties>
</file>