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4W5052WSRTC_Travel_Coord\Quarterly Reports\Balance Sheet\ForPosting\"/>
    </mc:Choice>
  </mc:AlternateContent>
  <bookViews>
    <workbookView xWindow="-15" yWindow="120" windowWidth="20430" windowHeight="11640"/>
  </bookViews>
  <sheets>
    <sheet name="Running-4W5052" sheetId="1" r:id="rId1"/>
    <sheet name="Sheet3" sheetId="3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6" i="1" l="1"/>
  <c r="F49" i="1"/>
  <c r="F48" i="1"/>
  <c r="F67" i="1"/>
  <c r="F63" i="1"/>
  <c r="F66" i="1"/>
  <c r="F35" i="1" l="1"/>
  <c r="H10" i="1" l="1"/>
  <c r="J10" i="1"/>
  <c r="H11" i="1"/>
  <c r="K11" i="1" s="1"/>
  <c r="J11" i="1"/>
  <c r="H12" i="1"/>
  <c r="J12" i="1"/>
  <c r="H13" i="1"/>
  <c r="K13" i="1" s="1"/>
  <c r="J13" i="1"/>
  <c r="H14" i="1"/>
  <c r="K14" i="1" s="1"/>
  <c r="J14" i="1"/>
  <c r="H15" i="1"/>
  <c r="K15" i="1" s="1"/>
  <c r="J15" i="1"/>
  <c r="H16" i="1"/>
  <c r="K16" i="1" s="1"/>
  <c r="J16" i="1"/>
  <c r="H17" i="1"/>
  <c r="K17" i="1" s="1"/>
  <c r="J17" i="1"/>
  <c r="H18" i="1"/>
  <c r="K18" i="1" s="1"/>
  <c r="J18" i="1"/>
  <c r="H19" i="1"/>
  <c r="J19" i="1"/>
  <c r="H20" i="1"/>
  <c r="J20" i="1"/>
  <c r="H21" i="1"/>
  <c r="J21" i="1"/>
  <c r="H22" i="1"/>
  <c r="J22" i="1"/>
  <c r="H23" i="1"/>
  <c r="J23" i="1"/>
  <c r="H24" i="1"/>
  <c r="J24" i="1"/>
  <c r="H25" i="1"/>
  <c r="J25" i="1"/>
  <c r="H26" i="1"/>
  <c r="J26" i="1"/>
  <c r="H27" i="1"/>
  <c r="J27" i="1"/>
  <c r="H28" i="1"/>
  <c r="J28" i="1"/>
  <c r="H29" i="1"/>
  <c r="J29" i="1"/>
  <c r="H30" i="1"/>
  <c r="J30" i="1"/>
  <c r="H31" i="1"/>
  <c r="J31" i="1"/>
  <c r="H32" i="1"/>
  <c r="J32" i="1"/>
  <c r="H33" i="1"/>
  <c r="J33" i="1"/>
  <c r="H34" i="1"/>
  <c r="J34" i="1"/>
  <c r="H35" i="1"/>
  <c r="J35" i="1"/>
  <c r="H36" i="1"/>
  <c r="J36" i="1"/>
  <c r="H37" i="1"/>
  <c r="J37" i="1"/>
  <c r="H38" i="1"/>
  <c r="J38" i="1"/>
  <c r="H39" i="1"/>
  <c r="J39" i="1"/>
  <c r="H40" i="1"/>
  <c r="J40" i="1"/>
  <c r="H41" i="1"/>
  <c r="J41" i="1"/>
  <c r="H42" i="1"/>
  <c r="J42" i="1"/>
  <c r="H43" i="1"/>
  <c r="J43" i="1"/>
  <c r="H44" i="1"/>
  <c r="J44" i="1"/>
  <c r="H45" i="1"/>
  <c r="J45" i="1"/>
  <c r="H46" i="1"/>
  <c r="J46" i="1"/>
  <c r="H47" i="1"/>
  <c r="J47" i="1"/>
  <c r="H48" i="1"/>
  <c r="J48" i="1"/>
  <c r="H49" i="1"/>
  <c r="J49" i="1"/>
  <c r="H50" i="1"/>
  <c r="J50" i="1"/>
  <c r="H51" i="1"/>
  <c r="J51" i="1"/>
  <c r="H52" i="1"/>
  <c r="J52" i="1"/>
  <c r="H53" i="1"/>
  <c r="J53" i="1"/>
  <c r="H54" i="1"/>
  <c r="J54" i="1"/>
  <c r="H55" i="1"/>
  <c r="J55" i="1"/>
  <c r="H56" i="1"/>
  <c r="J56" i="1"/>
  <c r="H57" i="1"/>
  <c r="J57" i="1"/>
  <c r="H58" i="1"/>
  <c r="J58" i="1"/>
  <c r="H59" i="1"/>
  <c r="J59" i="1"/>
  <c r="H60" i="1"/>
  <c r="J60" i="1"/>
  <c r="H61" i="1"/>
  <c r="J61" i="1"/>
  <c r="H62" i="1"/>
  <c r="J62" i="1"/>
  <c r="H63" i="1"/>
  <c r="J63" i="1"/>
  <c r="H64" i="1"/>
  <c r="J64" i="1"/>
  <c r="H65" i="1"/>
  <c r="J65" i="1"/>
  <c r="H66" i="1"/>
  <c r="J66" i="1"/>
  <c r="H67" i="1"/>
  <c r="J67" i="1"/>
  <c r="H68" i="1"/>
  <c r="J68" i="1"/>
  <c r="H69" i="1"/>
  <c r="J69" i="1"/>
  <c r="H70" i="1"/>
  <c r="J70" i="1"/>
  <c r="H71" i="1"/>
  <c r="J71" i="1"/>
  <c r="H72" i="1"/>
  <c r="J72" i="1"/>
  <c r="H73" i="1"/>
  <c r="J73" i="1"/>
  <c r="H74" i="1"/>
  <c r="J74" i="1"/>
  <c r="H75" i="1"/>
  <c r="J75" i="1"/>
  <c r="H76" i="1"/>
  <c r="J76" i="1"/>
  <c r="H77" i="1"/>
  <c r="J77" i="1"/>
  <c r="H78" i="1"/>
  <c r="J78" i="1"/>
  <c r="H79" i="1"/>
  <c r="J79" i="1"/>
  <c r="H80" i="1"/>
  <c r="J80" i="1"/>
  <c r="H81" i="1"/>
  <c r="J81" i="1"/>
  <c r="H82" i="1"/>
  <c r="J82" i="1"/>
  <c r="H83" i="1"/>
  <c r="J83" i="1"/>
  <c r="H84" i="1"/>
  <c r="J84" i="1"/>
  <c r="H85" i="1"/>
  <c r="J85" i="1"/>
  <c r="H86" i="1"/>
  <c r="J86" i="1"/>
  <c r="H87" i="1"/>
  <c r="J87" i="1"/>
  <c r="H88" i="1"/>
  <c r="J88" i="1"/>
  <c r="H89" i="1"/>
  <c r="J89" i="1"/>
  <c r="H90" i="1"/>
  <c r="J90" i="1"/>
  <c r="H91" i="1"/>
  <c r="J91" i="1"/>
  <c r="H92" i="1"/>
  <c r="J92" i="1"/>
  <c r="H93" i="1"/>
  <c r="J93" i="1"/>
  <c r="H94" i="1"/>
  <c r="J94" i="1"/>
  <c r="H95" i="1"/>
  <c r="J95" i="1"/>
  <c r="H96" i="1"/>
  <c r="J96" i="1"/>
  <c r="H97" i="1"/>
  <c r="J97" i="1"/>
  <c r="H98" i="1"/>
  <c r="J98" i="1"/>
  <c r="H99" i="1"/>
  <c r="J99" i="1"/>
  <c r="H100" i="1"/>
  <c r="J100" i="1"/>
  <c r="H101" i="1"/>
  <c r="J101" i="1"/>
  <c r="H102" i="1"/>
  <c r="J102" i="1"/>
  <c r="H103" i="1"/>
  <c r="J103" i="1"/>
  <c r="H104" i="1"/>
  <c r="J104" i="1"/>
  <c r="H105" i="1"/>
  <c r="J105" i="1"/>
  <c r="H106" i="1"/>
  <c r="J106" i="1"/>
  <c r="H107" i="1"/>
  <c r="J107" i="1"/>
  <c r="H108" i="1"/>
  <c r="J108" i="1"/>
  <c r="H109" i="1"/>
  <c r="J109" i="1"/>
  <c r="H110" i="1"/>
  <c r="J110" i="1"/>
  <c r="H111" i="1"/>
  <c r="J111" i="1"/>
  <c r="H112" i="1"/>
  <c r="J112" i="1"/>
  <c r="H113" i="1"/>
  <c r="J113" i="1"/>
  <c r="H114" i="1"/>
  <c r="J114" i="1"/>
  <c r="H115" i="1"/>
  <c r="J115" i="1"/>
  <c r="H116" i="1"/>
  <c r="J116" i="1"/>
  <c r="H117" i="1"/>
  <c r="J117" i="1"/>
  <c r="H118" i="1"/>
  <c r="J118" i="1"/>
  <c r="H119" i="1"/>
  <c r="J119" i="1"/>
  <c r="H120" i="1"/>
  <c r="J120" i="1"/>
  <c r="H121" i="1"/>
  <c r="J121" i="1"/>
  <c r="H122" i="1"/>
  <c r="J122" i="1"/>
  <c r="H123" i="1"/>
  <c r="J123" i="1"/>
  <c r="H124" i="1"/>
  <c r="J124" i="1"/>
  <c r="H125" i="1"/>
  <c r="J125" i="1"/>
  <c r="H126" i="1"/>
  <c r="J126" i="1"/>
  <c r="H127" i="1"/>
  <c r="J127" i="1"/>
  <c r="H128" i="1"/>
  <c r="J128" i="1"/>
  <c r="H129" i="1"/>
  <c r="J129" i="1"/>
  <c r="H130" i="1"/>
  <c r="J130" i="1"/>
  <c r="H131" i="1"/>
  <c r="J131" i="1"/>
  <c r="H132" i="1"/>
  <c r="J132" i="1"/>
  <c r="H133" i="1"/>
  <c r="J133" i="1"/>
  <c r="H134" i="1"/>
  <c r="J134" i="1"/>
  <c r="H135" i="1"/>
  <c r="J135" i="1"/>
  <c r="H136" i="1"/>
  <c r="J136" i="1"/>
  <c r="H137" i="1"/>
  <c r="J137" i="1"/>
  <c r="H138" i="1"/>
  <c r="J138" i="1"/>
  <c r="K138" i="1"/>
  <c r="H139" i="1"/>
  <c r="J139" i="1"/>
  <c r="H140" i="1"/>
  <c r="J140" i="1"/>
  <c r="H141" i="1"/>
  <c r="J141" i="1"/>
  <c r="H142" i="1"/>
  <c r="J142" i="1"/>
  <c r="H143" i="1"/>
  <c r="J143" i="1"/>
  <c r="H144" i="1"/>
  <c r="J144" i="1"/>
  <c r="H145" i="1"/>
  <c r="J145" i="1"/>
  <c r="H146" i="1"/>
  <c r="J146" i="1"/>
  <c r="H147" i="1"/>
  <c r="K147" i="1" s="1"/>
  <c r="J147" i="1"/>
  <c r="H148" i="1"/>
  <c r="J148" i="1"/>
  <c r="H149" i="1"/>
  <c r="J149" i="1"/>
  <c r="H150" i="1"/>
  <c r="J150" i="1"/>
  <c r="H151" i="1"/>
  <c r="J151" i="1"/>
  <c r="H152" i="1"/>
  <c r="J152" i="1"/>
  <c r="H153" i="1"/>
  <c r="J153" i="1"/>
  <c r="H154" i="1"/>
  <c r="J154" i="1"/>
  <c r="H155" i="1"/>
  <c r="J155" i="1"/>
  <c r="H156" i="1"/>
  <c r="J156" i="1"/>
  <c r="H157" i="1"/>
  <c r="J157" i="1"/>
  <c r="H158" i="1"/>
  <c r="J158" i="1"/>
  <c r="H159" i="1"/>
  <c r="J159" i="1"/>
  <c r="H160" i="1"/>
  <c r="J160" i="1"/>
  <c r="H161" i="1"/>
  <c r="J161" i="1"/>
  <c r="H162" i="1"/>
  <c r="J162" i="1"/>
  <c r="H163" i="1"/>
  <c r="J163" i="1"/>
  <c r="H164" i="1"/>
  <c r="J164" i="1"/>
  <c r="H165" i="1"/>
  <c r="J165" i="1"/>
  <c r="H166" i="1"/>
  <c r="J166" i="1"/>
  <c r="H167" i="1"/>
  <c r="J167" i="1"/>
  <c r="H168" i="1"/>
  <c r="J168" i="1"/>
  <c r="H169" i="1"/>
  <c r="J169" i="1"/>
  <c r="H170" i="1"/>
  <c r="J170" i="1"/>
  <c r="H171" i="1"/>
  <c r="J171" i="1"/>
  <c r="H172" i="1"/>
  <c r="J172" i="1"/>
  <c r="H173" i="1"/>
  <c r="J173" i="1"/>
  <c r="H174" i="1"/>
  <c r="J174" i="1"/>
  <c r="H175" i="1"/>
  <c r="J175" i="1"/>
  <c r="H176" i="1"/>
  <c r="J176" i="1"/>
  <c r="H177" i="1"/>
  <c r="J177" i="1"/>
  <c r="H178" i="1"/>
  <c r="J178" i="1"/>
  <c r="H179" i="1"/>
  <c r="J179" i="1"/>
  <c r="H180" i="1"/>
  <c r="J180" i="1"/>
  <c r="H181" i="1"/>
  <c r="J181" i="1"/>
  <c r="H182" i="1"/>
  <c r="J182" i="1"/>
  <c r="H183" i="1"/>
  <c r="J183" i="1"/>
  <c r="H184" i="1"/>
  <c r="J184" i="1"/>
  <c r="H185" i="1"/>
  <c r="J185" i="1"/>
  <c r="H186" i="1"/>
  <c r="J186" i="1"/>
  <c r="H187" i="1"/>
  <c r="J187" i="1"/>
  <c r="H188" i="1"/>
  <c r="J188" i="1"/>
  <c r="H189" i="1"/>
  <c r="J189" i="1"/>
  <c r="H190" i="1"/>
  <c r="J190" i="1"/>
  <c r="H191" i="1"/>
  <c r="J191" i="1"/>
  <c r="H192" i="1"/>
  <c r="J192" i="1"/>
  <c r="H193" i="1"/>
  <c r="J193" i="1"/>
  <c r="H194" i="1"/>
  <c r="J194" i="1"/>
  <c r="H195" i="1"/>
  <c r="J195" i="1"/>
  <c r="H196" i="1"/>
  <c r="J196" i="1"/>
  <c r="H197" i="1"/>
  <c r="J197" i="1"/>
  <c r="H198" i="1"/>
  <c r="J198" i="1"/>
  <c r="K170" i="1" l="1"/>
  <c r="K154" i="1"/>
  <c r="K195" i="1"/>
  <c r="K179" i="1"/>
  <c r="K131" i="1"/>
  <c r="K115" i="1"/>
  <c r="K106" i="1"/>
  <c r="K186" i="1"/>
  <c r="K163" i="1"/>
  <c r="K122" i="1"/>
  <c r="K99" i="1"/>
  <c r="K187" i="1"/>
  <c r="K155" i="1"/>
  <c r="K146" i="1"/>
  <c r="K123" i="1"/>
  <c r="K114" i="1"/>
  <c r="K178" i="1"/>
  <c r="K194" i="1"/>
  <c r="K171" i="1"/>
  <c r="K162" i="1"/>
  <c r="K139" i="1"/>
  <c r="K130" i="1"/>
  <c r="K107" i="1"/>
  <c r="K98" i="1"/>
  <c r="K190" i="1"/>
  <c r="K188" i="1"/>
  <c r="K185" i="1"/>
  <c r="K183" i="1"/>
  <c r="K174" i="1"/>
  <c r="K172" i="1"/>
  <c r="K169" i="1"/>
  <c r="K167" i="1"/>
  <c r="K158" i="1"/>
  <c r="K156" i="1"/>
  <c r="K153" i="1"/>
  <c r="K151" i="1"/>
  <c r="K142" i="1"/>
  <c r="K140" i="1"/>
  <c r="K137" i="1"/>
  <c r="K135" i="1"/>
  <c r="K126" i="1"/>
  <c r="K124" i="1"/>
  <c r="K121" i="1"/>
  <c r="K119" i="1"/>
  <c r="K110" i="1"/>
  <c r="K108" i="1"/>
  <c r="K105" i="1"/>
  <c r="K103" i="1"/>
  <c r="K198" i="1"/>
  <c r="K196" i="1"/>
  <c r="K193" i="1"/>
  <c r="K191" i="1"/>
  <c r="K182" i="1"/>
  <c r="K180" i="1"/>
  <c r="K177" i="1"/>
  <c r="K175" i="1"/>
  <c r="K166" i="1"/>
  <c r="K164" i="1"/>
  <c r="K161" i="1"/>
  <c r="K159" i="1"/>
  <c r="K150" i="1"/>
  <c r="K148" i="1"/>
  <c r="K145" i="1"/>
  <c r="K143" i="1"/>
  <c r="K134" i="1"/>
  <c r="K132" i="1"/>
  <c r="K129" i="1"/>
  <c r="K127" i="1"/>
  <c r="K118" i="1"/>
  <c r="K116" i="1"/>
  <c r="K113" i="1"/>
  <c r="K111" i="1"/>
  <c r="K102" i="1"/>
  <c r="K100" i="1"/>
  <c r="K97" i="1"/>
  <c r="K95" i="1"/>
  <c r="K197" i="1"/>
  <c r="K192" i="1"/>
  <c r="K189" i="1"/>
  <c r="K184" i="1"/>
  <c r="K181" i="1"/>
  <c r="K176" i="1"/>
  <c r="K173" i="1"/>
  <c r="K168" i="1"/>
  <c r="K165" i="1"/>
  <c r="K160" i="1"/>
  <c r="K157" i="1"/>
  <c r="K152" i="1"/>
  <c r="K149" i="1"/>
  <c r="K144" i="1"/>
  <c r="K141" i="1"/>
  <c r="K136" i="1"/>
  <c r="K133" i="1"/>
  <c r="K128" i="1"/>
  <c r="K125" i="1"/>
  <c r="K120" i="1"/>
  <c r="K117" i="1"/>
  <c r="K112" i="1"/>
  <c r="K109" i="1"/>
  <c r="K104" i="1"/>
  <c r="K101" i="1"/>
  <c r="K96" i="1"/>
  <c r="K93" i="1"/>
  <c r="K19" i="1"/>
  <c r="K90" i="1"/>
  <c r="K86" i="1"/>
  <c r="K80" i="1"/>
  <c r="K74" i="1"/>
  <c r="K70" i="1"/>
  <c r="K64" i="1"/>
  <c r="K60" i="1"/>
  <c r="K56" i="1"/>
  <c r="K50" i="1"/>
  <c r="K46" i="1"/>
  <c r="K40" i="1"/>
  <c r="K34" i="1"/>
  <c r="K28" i="1"/>
  <c r="K22" i="1"/>
  <c r="K12" i="1"/>
  <c r="K91" i="1"/>
  <c r="K94" i="1"/>
  <c r="K88" i="1"/>
  <c r="K84" i="1"/>
  <c r="K82" i="1"/>
  <c r="K78" i="1"/>
  <c r="K76" i="1"/>
  <c r="K72" i="1"/>
  <c r="K68" i="1"/>
  <c r="K66" i="1"/>
  <c r="K62" i="1"/>
  <c r="K58" i="1"/>
  <c r="K54" i="1"/>
  <c r="K52" i="1"/>
  <c r="K48" i="1"/>
  <c r="K44" i="1"/>
  <c r="K42" i="1"/>
  <c r="K38" i="1"/>
  <c r="K36" i="1"/>
  <c r="K32" i="1"/>
  <c r="K30" i="1"/>
  <c r="K26" i="1"/>
  <c r="K24" i="1"/>
  <c r="K20" i="1"/>
  <c r="K10" i="1"/>
  <c r="K92" i="1"/>
  <c r="K89" i="1"/>
  <c r="K87" i="1"/>
  <c r="K85" i="1"/>
  <c r="K83" i="1"/>
  <c r="K81" i="1"/>
  <c r="K79" i="1"/>
  <c r="K77" i="1"/>
  <c r="K75" i="1"/>
  <c r="K73" i="1"/>
  <c r="K71" i="1"/>
  <c r="K69" i="1"/>
  <c r="K67" i="1"/>
  <c r="K65" i="1"/>
  <c r="K63" i="1"/>
  <c r="K61" i="1"/>
  <c r="K59" i="1"/>
  <c r="K57" i="1"/>
  <c r="K55" i="1"/>
  <c r="K53" i="1"/>
  <c r="K51" i="1"/>
  <c r="K49" i="1"/>
  <c r="K47" i="1"/>
  <c r="K45" i="1"/>
  <c r="K43" i="1"/>
  <c r="K41" i="1"/>
  <c r="K39" i="1"/>
  <c r="K37" i="1"/>
  <c r="K35" i="1"/>
  <c r="K33" i="1"/>
  <c r="K31" i="1"/>
  <c r="K29" i="1"/>
  <c r="K27" i="1"/>
  <c r="K25" i="1"/>
  <c r="K23" i="1"/>
  <c r="K21" i="1"/>
  <c r="H9" i="1" l="1"/>
  <c r="J9" i="1"/>
  <c r="K9" i="1" l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</calcChain>
</file>

<file path=xl/sharedStrings.xml><?xml version="1.0" encoding="utf-8"?>
<sst xmlns="http://schemas.openxmlformats.org/spreadsheetml/2006/main" count="320" uniqueCount="94">
  <si>
    <t>Balance</t>
  </si>
  <si>
    <t>Actual</t>
  </si>
  <si>
    <t>Estimate</t>
  </si>
  <si>
    <t>Transaction Date</t>
  </si>
  <si>
    <t>Billed Date</t>
  </si>
  <si>
    <t>Item</t>
  </si>
  <si>
    <t>IDCs Y/N</t>
  </si>
  <si>
    <t>Description</t>
  </si>
  <si>
    <t>Direct Cost</t>
  </si>
  <si>
    <t>IDC/F&amp;A</t>
  </si>
  <si>
    <t>Total Cost</t>
  </si>
  <si>
    <t>Comments</t>
  </si>
  <si>
    <t>IDC/F&amp;A rate</t>
  </si>
  <si>
    <t xml:space="preserve">Actual vs. Estimate-- all IDC/F&amp;A would be estimates except for the actual entry from AgBooks.  </t>
  </si>
  <si>
    <t>Benefits paid on previous month's effort.  Ex. Benefits paid in January are for December's effort and should correspond with Dec timesheet entries.</t>
  </si>
  <si>
    <t>N</t>
  </si>
  <si>
    <t>Benefits</t>
  </si>
  <si>
    <t>IDC</t>
  </si>
  <si>
    <t>Payroll</t>
  </si>
  <si>
    <t>Y</t>
  </si>
  <si>
    <t>Checks</t>
  </si>
  <si>
    <t>Off Campus Printing</t>
  </si>
  <si>
    <t>Consultant/Professional</t>
  </si>
  <si>
    <t>Postage</t>
  </si>
  <si>
    <t>Postage - WSF Call for Abstracts</t>
  </si>
  <si>
    <t>F&amp;A November 2014</t>
  </si>
  <si>
    <t>4W 5052 WSRTC Meeting Coordination, Western States Forum Travel Support and Website Maintenance (Task Order 5)</t>
  </si>
  <si>
    <t>Project Start Date:  8/1/2014</t>
  </si>
  <si>
    <t>Project End Date:  6/30/2016</t>
  </si>
  <si>
    <t>Postage - WSF Save the Date postcards</t>
  </si>
  <si>
    <t>Office/Computer Supp</t>
  </si>
  <si>
    <t>Printing - WSF Call for Abstracts</t>
  </si>
  <si>
    <t>Printing - WSF Save the Date postcards</t>
  </si>
  <si>
    <t>WSF Event Planner</t>
  </si>
  <si>
    <t>December payroll paid January 2015</t>
  </si>
  <si>
    <t>October &amp; November payroll paid December 2014</t>
  </si>
  <si>
    <t>January payroll paid February 2015</t>
  </si>
  <si>
    <t>February payroll paid March 2015</t>
  </si>
  <si>
    <t>F&amp;A December 2014</t>
  </si>
  <si>
    <t>F&amp;A January 2015</t>
  </si>
  <si>
    <t>F&amp;A February 2015</t>
  </si>
  <si>
    <t>Folding - WSF Brochure Cover Letter</t>
  </si>
  <si>
    <t>Printing - WSF Brochure, Insert</t>
  </si>
  <si>
    <t>March payroll paid April 2015</t>
  </si>
  <si>
    <t>Participant Support</t>
  </si>
  <si>
    <t>Postage - WSF Brochures</t>
  </si>
  <si>
    <t>April payroll paid May 2015</t>
  </si>
  <si>
    <t>May payroll paid June 2015</t>
  </si>
  <si>
    <t>Workshops/Conference</t>
  </si>
  <si>
    <t>WSF 2015 - plates/utensils rentals</t>
  </si>
  <si>
    <t>WSF 2015 - Meeting Room Rental</t>
  </si>
  <si>
    <t>WSF 2015 - Linens</t>
  </si>
  <si>
    <t>WSF 2015 - Conference Supplies</t>
  </si>
  <si>
    <t>Campus Services</t>
  </si>
  <si>
    <t>Printing - WSF Brochure Cover Letter</t>
  </si>
  <si>
    <t>Printing - WSF presentations, handouts</t>
  </si>
  <si>
    <t>Photocopy/Photo/Repr</t>
  </si>
  <si>
    <t>WSF 2015 - Name Badges</t>
  </si>
  <si>
    <t>WSF 2015 - Notebooks</t>
  </si>
  <si>
    <t>Advertising</t>
  </si>
  <si>
    <t>WSF 2015 - Logo Mugs, Marketing Support</t>
  </si>
  <si>
    <t>WSF 2015 - Speaker Recognition</t>
  </si>
  <si>
    <t>Long Distance</t>
  </si>
  <si>
    <t>Teleconference - review first drafts</t>
  </si>
  <si>
    <t>Out-of-State Lodging</t>
  </si>
  <si>
    <t>Educational Expense</t>
  </si>
  <si>
    <t>WSF 2015 - WTI meals (dinners)</t>
  </si>
  <si>
    <t>WSF 2015 - WTI meals (lunches)</t>
  </si>
  <si>
    <t>Registration Fees</t>
  </si>
  <si>
    <t>F&amp;A March 2015</t>
  </si>
  <si>
    <t>F&amp;A April 2015</t>
  </si>
  <si>
    <t>F&amp;A May 2015</t>
  </si>
  <si>
    <t>F&amp;A June 2015</t>
  </si>
  <si>
    <t>WSF 2015 - meals (dinners)</t>
  </si>
  <si>
    <t xml:space="preserve"> WSF 2015 - refreshments, food</t>
  </si>
  <si>
    <t xml:space="preserve"> WSF 2015 - refreshments, food (WTI)</t>
  </si>
  <si>
    <t>WSF 2015 - meeting refreshments</t>
  </si>
  <si>
    <t>WSF 2015 - meeting refreshments (WTI)</t>
  </si>
  <si>
    <t>WSF 2015 - meals (lunches)</t>
  </si>
  <si>
    <t>June payroll paid July 2015</t>
  </si>
  <si>
    <t>WSF 2015 - guest meals (credit)</t>
  </si>
  <si>
    <t>WSF 2015 - cover pages for notebooks</t>
  </si>
  <si>
    <t xml:space="preserve">November 2014 - </t>
  </si>
  <si>
    <t>Payroll correction</t>
  </si>
  <si>
    <t>December 2014 -</t>
  </si>
  <si>
    <t>January 2015 -</t>
  </si>
  <si>
    <t>February 2015 -</t>
  </si>
  <si>
    <t>Travel, WSF 2015 Speaker</t>
  </si>
  <si>
    <t>March 2015 -</t>
  </si>
  <si>
    <t>April 2015 -</t>
  </si>
  <si>
    <t>Travel, WSF 2015</t>
  </si>
  <si>
    <t>May 2015 -</t>
  </si>
  <si>
    <t>Travel, NRITS 2015</t>
  </si>
  <si>
    <t>June 2015 -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</si>
</sst>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2" borderId="0" xfId="0" applyNumberFormat="1" applyFont="1" applyFill="1"/>
    <xf numFmtId="165" fontId="0" fillId="0" borderId="0" xfId="0" applyNumberFormat="1"/>
    <xf numFmtId="165" fontId="1" fillId="0" borderId="0" xfId="0" applyNumberFormat="1" applyFont="1"/>
    <xf numFmtId="165" fontId="1" fillId="0" borderId="1" xfId="0" applyNumberFormat="1" applyFont="1" applyBorder="1" applyAlignment="1">
      <alignment horizontal="center"/>
    </xf>
    <xf numFmtId="165" fontId="1" fillId="2" borderId="0" xfId="0" applyNumberFormat="1" applyFont="1" applyFill="1"/>
    <xf numFmtId="165" fontId="1" fillId="0" borderId="0" xfId="0" applyNumberFormat="1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/>
    <xf numFmtId="165" fontId="4" fillId="0" borderId="0" xfId="0" applyNumberFormat="1" applyFont="1" applyFill="1"/>
    <xf numFmtId="0" fontId="0" fillId="0" borderId="0" xfId="0" quotePrefix="1"/>
    <xf numFmtId="165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165" fontId="1" fillId="0" borderId="0" xfId="0" applyNumberFormat="1" applyFont="1" applyAlignment="1">
      <alignment horizontal="center"/>
    </xf>
    <xf numFmtId="0" fontId="0" fillId="3" borderId="0" xfId="0" applyFill="1" applyAlignment="1">
      <alignment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8"/>
  <sheetViews>
    <sheetView tabSelected="1" zoomScale="90" zoomScaleNormal="90" zoomScalePageLayoutView="90" workbookViewId="0">
      <pane ySplit="8" topLeftCell="A9" activePane="bottomLeft" state="frozen"/>
      <selection pane="bottomLeft" activeCell="O18" sqref="O18"/>
    </sheetView>
  </sheetViews>
  <sheetFormatPr defaultColWidth="8.85546875" defaultRowHeight="15" x14ac:dyDescent="0.25"/>
  <cols>
    <col min="1" max="1" width="16.7109375" customWidth="1"/>
    <col min="2" max="2" width="11.42578125" bestFit="1" customWidth="1"/>
    <col min="3" max="3" width="22.85546875" bestFit="1" customWidth="1"/>
    <col min="4" max="4" width="8.7109375" style="12" bestFit="1" customWidth="1"/>
    <col min="5" max="5" width="51" bestFit="1" customWidth="1"/>
    <col min="6" max="6" width="12.7109375" style="6" bestFit="1" customWidth="1"/>
    <col min="7" max="7" width="10.7109375" style="6" customWidth="1"/>
    <col min="8" max="8" width="16.28515625" style="6" customWidth="1"/>
    <col min="9" max="10" width="12.7109375" style="6" customWidth="1"/>
    <col min="11" max="11" width="17" style="6" customWidth="1"/>
    <col min="12" max="12" width="13.28515625" style="6" customWidth="1"/>
    <col min="13" max="13" width="2.7109375" customWidth="1"/>
    <col min="14" max="14" width="38.85546875" customWidth="1"/>
    <col min="15" max="15" width="10.42578125" bestFit="1" customWidth="1"/>
    <col min="16" max="16" width="10" bestFit="1" customWidth="1"/>
  </cols>
  <sheetData>
    <row r="1" spans="1:17" x14ac:dyDescent="0.25">
      <c r="A1" s="1" t="s">
        <v>26</v>
      </c>
    </row>
    <row r="2" spans="1:17" x14ac:dyDescent="0.25">
      <c r="A2" s="1" t="s">
        <v>27</v>
      </c>
      <c r="J2" s="20" t="s">
        <v>13</v>
      </c>
      <c r="K2" s="20"/>
      <c r="L2" s="20"/>
      <c r="M2" s="20"/>
      <c r="N2" s="20"/>
      <c r="O2" s="20"/>
      <c r="P2" s="20"/>
      <c r="Q2" s="20"/>
    </row>
    <row r="3" spans="1:17" x14ac:dyDescent="0.25">
      <c r="A3" s="1" t="s">
        <v>28</v>
      </c>
      <c r="J3" t="s">
        <v>14</v>
      </c>
      <c r="K3"/>
      <c r="L3"/>
    </row>
    <row r="4" spans="1:17" x14ac:dyDescent="0.25">
      <c r="A4" s="1"/>
    </row>
    <row r="5" spans="1:17" x14ac:dyDescent="0.25">
      <c r="A5" s="1" t="s">
        <v>0</v>
      </c>
      <c r="F5" s="9" t="s">
        <v>12</v>
      </c>
      <c r="G5" s="5">
        <v>0.44</v>
      </c>
    </row>
    <row r="6" spans="1:17" x14ac:dyDescent="0.25">
      <c r="A6" s="1"/>
      <c r="B6" s="1"/>
      <c r="C6" s="1"/>
      <c r="D6" s="2"/>
      <c r="E6" s="1"/>
      <c r="F6" s="19" t="s">
        <v>1</v>
      </c>
      <c r="G6" s="19"/>
      <c r="H6" s="10"/>
      <c r="I6" s="19" t="s">
        <v>2</v>
      </c>
      <c r="J6" s="19"/>
      <c r="K6" s="7"/>
      <c r="L6" s="7"/>
      <c r="M6" s="1"/>
      <c r="N6" s="1"/>
    </row>
    <row r="7" spans="1:17" ht="15.75" thickBot="1" x14ac:dyDescent="0.3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8" t="s">
        <v>8</v>
      </c>
      <c r="G7" s="8" t="s">
        <v>9</v>
      </c>
      <c r="H7" s="8" t="s">
        <v>10</v>
      </c>
      <c r="I7" s="8" t="s">
        <v>8</v>
      </c>
      <c r="J7" s="8" t="s">
        <v>9</v>
      </c>
      <c r="K7" s="8" t="s">
        <v>10</v>
      </c>
      <c r="L7" s="8" t="s">
        <v>0</v>
      </c>
      <c r="M7" s="3"/>
      <c r="N7" s="4" t="s">
        <v>11</v>
      </c>
      <c r="O7" s="4" t="s">
        <v>20</v>
      </c>
    </row>
    <row r="8" spans="1:17" x14ac:dyDescent="0.25">
      <c r="L8" s="6">
        <v>91000</v>
      </c>
    </row>
    <row r="9" spans="1:17" x14ac:dyDescent="0.25">
      <c r="A9" s="11">
        <v>41939</v>
      </c>
      <c r="B9" s="11">
        <v>41941</v>
      </c>
      <c r="C9" t="s">
        <v>21</v>
      </c>
      <c r="D9" s="12" t="s">
        <v>19</v>
      </c>
      <c r="E9" t="s">
        <v>32</v>
      </c>
      <c r="F9" s="6">
        <v>135</v>
      </c>
      <c r="H9" s="6">
        <f>F9+G9</f>
        <v>135</v>
      </c>
      <c r="J9" s="6">
        <f>IF(G9=0, IF(D9="Y", (F9*$G$5) + (I9*$G$5), 0), 0)</f>
        <v>59.4</v>
      </c>
      <c r="K9" s="6">
        <f>IF(H9&gt;0, 0, I9+J9)</f>
        <v>0</v>
      </c>
      <c r="L9" s="6">
        <f>L8-H9-K9</f>
        <v>90865</v>
      </c>
    </row>
    <row r="10" spans="1:17" x14ac:dyDescent="0.25">
      <c r="A10" s="11">
        <v>41939</v>
      </c>
      <c r="B10" s="11">
        <v>41969</v>
      </c>
      <c r="C10" t="s">
        <v>23</v>
      </c>
      <c r="D10" s="12" t="s">
        <v>19</v>
      </c>
      <c r="E10" t="s">
        <v>29</v>
      </c>
      <c r="F10" s="6">
        <v>60.82</v>
      </c>
      <c r="H10" s="6">
        <f t="shared" ref="H10:H73" si="0">F10+G10</f>
        <v>60.82</v>
      </c>
      <c r="J10" s="6">
        <f t="shared" ref="J10:J43" si="1">IF(G10=0, IF(D10="Y", (F10*$G$5) + (I10*$G$5), 0), 0)</f>
        <v>26.7608</v>
      </c>
      <c r="K10" s="6">
        <f t="shared" ref="K10:K73" si="2">IF(H10&gt;0, 0, I10+J10)</f>
        <v>0</v>
      </c>
      <c r="L10" s="6">
        <f t="shared" ref="L10:L73" si="3">L9-H10-K10</f>
        <v>90804.18</v>
      </c>
    </row>
    <row r="11" spans="1:17" x14ac:dyDescent="0.25">
      <c r="A11" s="11">
        <v>41967</v>
      </c>
      <c r="B11" s="11">
        <v>41967</v>
      </c>
      <c r="C11" t="s">
        <v>30</v>
      </c>
      <c r="D11" s="12" t="s">
        <v>19</v>
      </c>
      <c r="E11" t="s">
        <v>31</v>
      </c>
      <c r="F11" s="6">
        <v>198.24</v>
      </c>
      <c r="H11" s="6">
        <f t="shared" si="0"/>
        <v>198.24</v>
      </c>
      <c r="J11" s="6">
        <f t="shared" si="1"/>
        <v>87.2256</v>
      </c>
      <c r="K11" s="6">
        <f t="shared" si="2"/>
        <v>0</v>
      </c>
      <c r="L11" s="6">
        <f t="shared" si="3"/>
        <v>90605.939999999988</v>
      </c>
    </row>
    <row r="12" spans="1:17" x14ac:dyDescent="0.25">
      <c r="A12" s="11">
        <v>41969</v>
      </c>
      <c r="B12" s="11">
        <v>41995</v>
      </c>
      <c r="C12" t="s">
        <v>23</v>
      </c>
      <c r="D12" s="12" t="s">
        <v>19</v>
      </c>
      <c r="E12" s="13" t="s">
        <v>24</v>
      </c>
      <c r="F12" s="6">
        <v>84.48</v>
      </c>
      <c r="H12" s="6">
        <f t="shared" si="0"/>
        <v>84.48</v>
      </c>
      <c r="J12" s="6">
        <f t="shared" si="1"/>
        <v>37.171199999999999</v>
      </c>
      <c r="K12" s="6">
        <f t="shared" si="2"/>
        <v>0</v>
      </c>
      <c r="L12" s="6">
        <f t="shared" si="3"/>
        <v>90521.459999999992</v>
      </c>
    </row>
    <row r="13" spans="1:17" x14ac:dyDescent="0.25">
      <c r="A13" s="11">
        <v>41973</v>
      </c>
      <c r="B13" s="11">
        <v>41973</v>
      </c>
      <c r="C13" t="s">
        <v>17</v>
      </c>
      <c r="D13" s="12" t="s">
        <v>15</v>
      </c>
      <c r="E13" t="s">
        <v>25</v>
      </c>
      <c r="G13" s="6">
        <v>59.4</v>
      </c>
      <c r="H13" s="6">
        <f t="shared" si="0"/>
        <v>59.4</v>
      </c>
      <c r="J13" s="6">
        <f t="shared" si="1"/>
        <v>0</v>
      </c>
      <c r="K13" s="6">
        <f t="shared" si="2"/>
        <v>0</v>
      </c>
      <c r="L13" s="6">
        <f t="shared" si="3"/>
        <v>90462.06</v>
      </c>
    </row>
    <row r="14" spans="1:17" x14ac:dyDescent="0.25">
      <c r="A14" s="11">
        <v>41973</v>
      </c>
      <c r="B14" s="11">
        <v>41984</v>
      </c>
      <c r="C14" t="s">
        <v>18</v>
      </c>
      <c r="D14" s="12" t="s">
        <v>19</v>
      </c>
      <c r="E14" t="s">
        <v>82</v>
      </c>
      <c r="F14" s="6">
        <v>85.87</v>
      </c>
      <c r="H14" s="6">
        <f t="shared" si="0"/>
        <v>85.87</v>
      </c>
      <c r="J14" s="6">
        <f t="shared" si="1"/>
        <v>37.782800000000002</v>
      </c>
      <c r="K14" s="6">
        <f t="shared" si="2"/>
        <v>0</v>
      </c>
      <c r="L14" s="6">
        <f t="shared" si="3"/>
        <v>90376.19</v>
      </c>
    </row>
    <row r="15" spans="1:17" x14ac:dyDescent="0.25">
      <c r="A15" s="11">
        <v>41973</v>
      </c>
      <c r="B15" s="11">
        <v>41984</v>
      </c>
      <c r="C15" t="s">
        <v>18</v>
      </c>
      <c r="D15" s="12" t="s">
        <v>19</v>
      </c>
      <c r="E15" t="s">
        <v>82</v>
      </c>
      <c r="F15" s="6">
        <v>240.36</v>
      </c>
      <c r="H15" s="6">
        <f t="shared" si="0"/>
        <v>240.36</v>
      </c>
      <c r="J15" s="6">
        <f t="shared" si="1"/>
        <v>105.75840000000001</v>
      </c>
      <c r="K15" s="6">
        <f t="shared" si="2"/>
        <v>0</v>
      </c>
      <c r="L15" s="6">
        <f>L14-H15-K15</f>
        <v>90135.83</v>
      </c>
    </row>
    <row r="16" spans="1:17" x14ac:dyDescent="0.25">
      <c r="A16" s="11">
        <v>41973</v>
      </c>
      <c r="B16" s="11">
        <v>41984</v>
      </c>
      <c r="C16" t="s">
        <v>18</v>
      </c>
      <c r="D16" s="12" t="s">
        <v>19</v>
      </c>
      <c r="E16" t="s">
        <v>82</v>
      </c>
      <c r="F16" s="6">
        <v>6.6</v>
      </c>
      <c r="H16" s="6">
        <f t="shared" si="0"/>
        <v>6.6</v>
      </c>
      <c r="J16" s="6">
        <f t="shared" si="1"/>
        <v>2.9039999999999999</v>
      </c>
      <c r="K16" s="6">
        <f t="shared" si="2"/>
        <v>0</v>
      </c>
      <c r="L16" s="6">
        <f t="shared" si="3"/>
        <v>90129.23</v>
      </c>
    </row>
    <row r="17" spans="1:15" x14ac:dyDescent="0.25">
      <c r="A17" s="11">
        <v>41989</v>
      </c>
      <c r="B17" s="11">
        <v>41989</v>
      </c>
      <c r="C17" t="s">
        <v>18</v>
      </c>
      <c r="D17" s="12" t="s">
        <v>19</v>
      </c>
      <c r="E17" t="s">
        <v>83</v>
      </c>
      <c r="F17" s="6">
        <v>136.08000000000001</v>
      </c>
      <c r="H17" s="6">
        <f t="shared" si="0"/>
        <v>136.08000000000001</v>
      </c>
      <c r="J17" s="6">
        <f t="shared" si="1"/>
        <v>59.875200000000007</v>
      </c>
      <c r="K17" s="6">
        <f t="shared" si="2"/>
        <v>0</v>
      </c>
      <c r="L17" s="6">
        <f t="shared" si="3"/>
        <v>89993.15</v>
      </c>
    </row>
    <row r="18" spans="1:15" x14ac:dyDescent="0.25">
      <c r="A18" s="11">
        <v>41989</v>
      </c>
      <c r="B18" s="11">
        <v>41989</v>
      </c>
      <c r="C18" t="s">
        <v>18</v>
      </c>
      <c r="D18" s="12" t="s">
        <v>19</v>
      </c>
      <c r="E18" t="s">
        <v>83</v>
      </c>
      <c r="F18" s="6">
        <v>362.39</v>
      </c>
      <c r="H18" s="6">
        <f t="shared" si="0"/>
        <v>362.39</v>
      </c>
      <c r="J18" s="6">
        <f t="shared" si="1"/>
        <v>159.45159999999998</v>
      </c>
      <c r="K18" s="6">
        <f t="shared" si="2"/>
        <v>0</v>
      </c>
      <c r="L18" s="6">
        <f t="shared" si="3"/>
        <v>89630.76</v>
      </c>
    </row>
    <row r="19" spans="1:15" x14ac:dyDescent="0.25">
      <c r="A19" s="11">
        <v>42003</v>
      </c>
      <c r="B19" s="11">
        <v>42003</v>
      </c>
      <c r="C19" t="s">
        <v>22</v>
      </c>
      <c r="D19" s="12" t="s">
        <v>19</v>
      </c>
      <c r="E19" s="13" t="s">
        <v>33</v>
      </c>
      <c r="F19" s="6">
        <v>300</v>
      </c>
      <c r="H19" s="6">
        <f t="shared" si="0"/>
        <v>300</v>
      </c>
      <c r="J19" s="6">
        <f t="shared" si="1"/>
        <v>132</v>
      </c>
      <c r="K19" s="6">
        <f t="shared" si="2"/>
        <v>0</v>
      </c>
      <c r="L19" s="6">
        <f t="shared" si="3"/>
        <v>89330.76</v>
      </c>
      <c r="O19" s="6"/>
    </row>
    <row r="20" spans="1:15" x14ac:dyDescent="0.25">
      <c r="A20" s="11">
        <v>42004</v>
      </c>
      <c r="B20" s="11">
        <v>42004</v>
      </c>
      <c r="C20" t="s">
        <v>16</v>
      </c>
      <c r="D20" s="12" t="s">
        <v>19</v>
      </c>
      <c r="E20" t="s">
        <v>35</v>
      </c>
      <c r="F20" s="6">
        <v>330.44</v>
      </c>
      <c r="H20" s="6">
        <f t="shared" si="0"/>
        <v>330.44</v>
      </c>
      <c r="J20" s="6">
        <f t="shared" si="1"/>
        <v>145.39359999999999</v>
      </c>
      <c r="K20" s="6">
        <f t="shared" si="2"/>
        <v>0</v>
      </c>
      <c r="L20" s="6">
        <f t="shared" si="3"/>
        <v>89000.319999999992</v>
      </c>
    </row>
    <row r="21" spans="1:15" x14ac:dyDescent="0.25">
      <c r="A21" s="11">
        <v>42004</v>
      </c>
      <c r="B21" s="11">
        <v>42013</v>
      </c>
      <c r="C21" t="s">
        <v>18</v>
      </c>
      <c r="D21" s="12" t="s">
        <v>19</v>
      </c>
      <c r="E21" t="s">
        <v>84</v>
      </c>
      <c r="F21" s="6">
        <v>368.06</v>
      </c>
      <c r="H21" s="6">
        <f t="shared" si="0"/>
        <v>368.06</v>
      </c>
      <c r="J21" s="6">
        <f t="shared" si="1"/>
        <v>161.94640000000001</v>
      </c>
      <c r="K21" s="6">
        <f t="shared" si="2"/>
        <v>0</v>
      </c>
      <c r="L21" s="6">
        <f t="shared" si="3"/>
        <v>88632.26</v>
      </c>
    </row>
    <row r="22" spans="1:15" x14ac:dyDescent="0.25">
      <c r="A22" s="11">
        <v>42004</v>
      </c>
      <c r="B22" s="11">
        <v>42013</v>
      </c>
      <c r="C22" t="s">
        <v>18</v>
      </c>
      <c r="D22" s="12" t="s">
        <v>19</v>
      </c>
      <c r="E22" t="s">
        <v>84</v>
      </c>
      <c r="F22" s="6">
        <v>240.6</v>
      </c>
      <c r="H22" s="6">
        <f t="shared" si="0"/>
        <v>240.6</v>
      </c>
      <c r="J22" s="6">
        <f t="shared" si="1"/>
        <v>105.864</v>
      </c>
      <c r="K22" s="6">
        <f t="shared" si="2"/>
        <v>0</v>
      </c>
      <c r="L22" s="6">
        <f t="shared" si="3"/>
        <v>88391.659999999989</v>
      </c>
    </row>
    <row r="23" spans="1:15" x14ac:dyDescent="0.25">
      <c r="A23" s="11">
        <v>42004</v>
      </c>
      <c r="B23" s="11">
        <v>42013</v>
      </c>
      <c r="C23" t="s">
        <v>16</v>
      </c>
      <c r="D23" s="12" t="s">
        <v>19</v>
      </c>
      <c r="E23" s="13" t="s">
        <v>34</v>
      </c>
      <c r="F23" s="6">
        <v>208.56</v>
      </c>
      <c r="H23" s="6">
        <f t="shared" si="0"/>
        <v>208.56</v>
      </c>
      <c r="J23" s="6">
        <f t="shared" si="1"/>
        <v>91.766400000000004</v>
      </c>
      <c r="K23" s="6">
        <f t="shared" si="2"/>
        <v>0</v>
      </c>
      <c r="L23" s="6">
        <f t="shared" si="3"/>
        <v>88183.099999999991</v>
      </c>
    </row>
    <row r="24" spans="1:15" x14ac:dyDescent="0.25">
      <c r="A24" s="11">
        <v>42004</v>
      </c>
      <c r="B24" s="11">
        <v>42004</v>
      </c>
      <c r="C24" t="s">
        <v>17</v>
      </c>
      <c r="D24" s="12" t="s">
        <v>15</v>
      </c>
      <c r="E24" t="s">
        <v>38</v>
      </c>
      <c r="G24" s="6">
        <v>662.31</v>
      </c>
      <c r="H24" s="6">
        <f t="shared" si="0"/>
        <v>662.31</v>
      </c>
      <c r="J24" s="6">
        <f t="shared" si="1"/>
        <v>0</v>
      </c>
      <c r="K24" s="6">
        <f t="shared" si="2"/>
        <v>0</v>
      </c>
      <c r="L24" s="6">
        <f t="shared" si="3"/>
        <v>87520.79</v>
      </c>
      <c r="O24" s="6"/>
    </row>
    <row r="25" spans="1:15" x14ac:dyDescent="0.25">
      <c r="A25" s="11">
        <v>42035</v>
      </c>
      <c r="B25" s="11">
        <v>42044</v>
      </c>
      <c r="C25" t="s">
        <v>18</v>
      </c>
      <c r="D25" s="12" t="s">
        <v>19</v>
      </c>
      <c r="E25" t="s">
        <v>85</v>
      </c>
      <c r="F25" s="6">
        <v>353.03</v>
      </c>
      <c r="H25" s="6">
        <f t="shared" si="0"/>
        <v>353.03</v>
      </c>
      <c r="J25" s="6">
        <f>IF(G25=0, IF(D25="Y", (F25*$G$5) + (I25*$G$5), 0), 0)</f>
        <v>155.33319999999998</v>
      </c>
      <c r="K25" s="6">
        <f t="shared" si="2"/>
        <v>0</v>
      </c>
      <c r="L25" s="6">
        <f t="shared" si="3"/>
        <v>87167.76</v>
      </c>
    </row>
    <row r="26" spans="1:15" x14ac:dyDescent="0.25">
      <c r="A26" s="11">
        <v>42035</v>
      </c>
      <c r="B26" s="11">
        <v>42044</v>
      </c>
      <c r="C26" t="s">
        <v>16</v>
      </c>
      <c r="D26" s="12" t="s">
        <v>19</v>
      </c>
      <c r="E26" t="s">
        <v>36</v>
      </c>
      <c r="F26" s="6">
        <v>189.89</v>
      </c>
      <c r="H26" s="6">
        <f t="shared" si="0"/>
        <v>189.89</v>
      </c>
      <c r="J26" s="6">
        <f>IF(G26=0, IF(D26="Y", (F26*$G$5) + (I26*$G$5), 0), 0)</f>
        <v>83.551599999999993</v>
      </c>
      <c r="K26" s="6">
        <f t="shared" si="2"/>
        <v>0</v>
      </c>
      <c r="L26" s="6">
        <f t="shared" si="3"/>
        <v>86977.87</v>
      </c>
    </row>
    <row r="27" spans="1:15" x14ac:dyDescent="0.25">
      <c r="A27" s="11">
        <v>42035</v>
      </c>
      <c r="B27" s="11">
        <v>42035</v>
      </c>
      <c r="C27" t="s">
        <v>17</v>
      </c>
      <c r="D27" s="12" t="s">
        <v>15</v>
      </c>
      <c r="E27" t="s">
        <v>39</v>
      </c>
      <c r="G27" s="6">
        <v>491.58</v>
      </c>
      <c r="H27" s="6">
        <f t="shared" si="0"/>
        <v>491.58</v>
      </c>
      <c r="J27" s="6">
        <f>IF(G27=0, IF(D27="Y", (F27*$G$5) + (I27*$G$5), 0), 0)</f>
        <v>0</v>
      </c>
      <c r="K27" s="6">
        <f t="shared" si="2"/>
        <v>0</v>
      </c>
      <c r="L27" s="6">
        <f t="shared" si="3"/>
        <v>86486.29</v>
      </c>
    </row>
    <row r="28" spans="1:15" x14ac:dyDescent="0.25">
      <c r="A28" s="11">
        <v>42063</v>
      </c>
      <c r="B28" s="11">
        <v>42072</v>
      </c>
      <c r="C28" t="s">
        <v>18</v>
      </c>
      <c r="D28" s="12" t="s">
        <v>19</v>
      </c>
      <c r="E28" t="s">
        <v>86</v>
      </c>
      <c r="F28" s="6">
        <v>272.91000000000003</v>
      </c>
      <c r="H28" s="6">
        <f t="shared" si="0"/>
        <v>272.91000000000003</v>
      </c>
      <c r="J28" s="6">
        <f t="shared" si="1"/>
        <v>120.08040000000001</v>
      </c>
      <c r="K28" s="6">
        <f t="shared" si="2"/>
        <v>0</v>
      </c>
      <c r="L28" s="6">
        <f t="shared" si="3"/>
        <v>86213.37999999999</v>
      </c>
    </row>
    <row r="29" spans="1:15" x14ac:dyDescent="0.25">
      <c r="A29" s="11">
        <v>42063</v>
      </c>
      <c r="B29" s="11">
        <v>42072</v>
      </c>
      <c r="C29" t="s">
        <v>18</v>
      </c>
      <c r="D29" s="12" t="s">
        <v>19</v>
      </c>
      <c r="E29" t="s">
        <v>86</v>
      </c>
      <c r="F29" s="6">
        <v>65.900000000000006</v>
      </c>
      <c r="H29" s="6">
        <f t="shared" si="0"/>
        <v>65.900000000000006</v>
      </c>
      <c r="J29" s="6">
        <f t="shared" si="1"/>
        <v>28.996000000000002</v>
      </c>
      <c r="K29" s="6">
        <f t="shared" si="2"/>
        <v>0</v>
      </c>
      <c r="L29" s="6">
        <f t="shared" si="3"/>
        <v>86147.48</v>
      </c>
    </row>
    <row r="30" spans="1:15" x14ac:dyDescent="0.25">
      <c r="A30" s="11">
        <v>42063</v>
      </c>
      <c r="B30" s="11">
        <v>42072</v>
      </c>
      <c r="C30" t="s">
        <v>16</v>
      </c>
      <c r="D30" s="12" t="s">
        <v>19</v>
      </c>
      <c r="E30" t="s">
        <v>37</v>
      </c>
      <c r="F30" s="6">
        <v>149.74</v>
      </c>
      <c r="H30" s="6">
        <f t="shared" si="0"/>
        <v>149.74</v>
      </c>
      <c r="J30" s="6">
        <f t="shared" si="1"/>
        <v>65.885600000000011</v>
      </c>
      <c r="K30" s="6">
        <f t="shared" si="2"/>
        <v>0</v>
      </c>
      <c r="L30" s="6">
        <f t="shared" si="3"/>
        <v>85997.739999999991</v>
      </c>
    </row>
    <row r="31" spans="1:15" x14ac:dyDescent="0.25">
      <c r="A31" s="11">
        <v>42063</v>
      </c>
      <c r="B31" s="11">
        <v>42063</v>
      </c>
      <c r="C31" t="s">
        <v>17</v>
      </c>
      <c r="D31" s="12" t="s">
        <v>15</v>
      </c>
      <c r="E31" t="s">
        <v>40</v>
      </c>
      <c r="G31" s="6">
        <v>238.88</v>
      </c>
      <c r="H31" s="6">
        <f t="shared" si="0"/>
        <v>238.88</v>
      </c>
      <c r="J31" s="6">
        <f t="shared" si="1"/>
        <v>0</v>
      </c>
      <c r="K31" s="6">
        <f t="shared" si="2"/>
        <v>0</v>
      </c>
      <c r="L31" s="6">
        <f t="shared" si="3"/>
        <v>85758.859999999986</v>
      </c>
    </row>
    <row r="32" spans="1:15" x14ac:dyDescent="0.25">
      <c r="A32" s="11">
        <v>42072</v>
      </c>
      <c r="B32" s="11">
        <v>42072</v>
      </c>
      <c r="C32" t="s">
        <v>21</v>
      </c>
      <c r="D32" s="12" t="s">
        <v>19</v>
      </c>
      <c r="E32" t="s">
        <v>41</v>
      </c>
      <c r="F32" s="6">
        <v>5.7</v>
      </c>
      <c r="H32" s="6">
        <f t="shared" si="0"/>
        <v>5.7</v>
      </c>
      <c r="J32" s="6">
        <f t="shared" si="1"/>
        <v>2.508</v>
      </c>
      <c r="K32" s="6">
        <f t="shared" si="2"/>
        <v>0</v>
      </c>
      <c r="L32" s="6">
        <f t="shared" si="3"/>
        <v>85753.159999999989</v>
      </c>
    </row>
    <row r="33" spans="1:12" x14ac:dyDescent="0.25">
      <c r="A33" s="11">
        <v>42072</v>
      </c>
      <c r="B33" s="11">
        <v>42080</v>
      </c>
      <c r="C33" t="s">
        <v>21</v>
      </c>
      <c r="D33" s="12" t="s">
        <v>19</v>
      </c>
      <c r="E33" t="s">
        <v>42</v>
      </c>
      <c r="F33" s="6">
        <v>340</v>
      </c>
      <c r="H33" s="6">
        <f t="shared" si="0"/>
        <v>340</v>
      </c>
      <c r="J33" s="6">
        <f t="shared" si="1"/>
        <v>149.6</v>
      </c>
      <c r="K33" s="6">
        <f t="shared" si="2"/>
        <v>0</v>
      </c>
      <c r="L33" s="6">
        <f t="shared" si="3"/>
        <v>85413.159999999989</v>
      </c>
    </row>
    <row r="34" spans="1:12" x14ac:dyDescent="0.25">
      <c r="A34" s="11">
        <v>42072</v>
      </c>
      <c r="B34" s="11">
        <v>42121</v>
      </c>
      <c r="C34" t="s">
        <v>53</v>
      </c>
      <c r="D34" s="12" t="s">
        <v>19</v>
      </c>
      <c r="E34" t="s">
        <v>54</v>
      </c>
      <c r="F34" s="6">
        <v>74.099999999999994</v>
      </c>
      <c r="H34" s="6">
        <f t="shared" si="0"/>
        <v>74.099999999999994</v>
      </c>
      <c r="J34" s="6">
        <f t="shared" si="1"/>
        <v>32.603999999999999</v>
      </c>
      <c r="K34" s="6">
        <f t="shared" si="2"/>
        <v>0</v>
      </c>
      <c r="L34" s="6">
        <f t="shared" si="3"/>
        <v>85339.059999999983</v>
      </c>
    </row>
    <row r="35" spans="1:12" x14ac:dyDescent="0.25">
      <c r="A35" s="11">
        <v>42093</v>
      </c>
      <c r="B35" s="11">
        <v>42093</v>
      </c>
      <c r="C35" t="s">
        <v>44</v>
      </c>
      <c r="D35" s="12" t="s">
        <v>15</v>
      </c>
      <c r="E35" t="s">
        <v>87</v>
      </c>
      <c r="F35" s="6">
        <f>500.2+42</f>
        <v>542.20000000000005</v>
      </c>
      <c r="H35" s="6">
        <f t="shared" si="0"/>
        <v>542.20000000000005</v>
      </c>
      <c r="J35" s="6">
        <f t="shared" si="1"/>
        <v>0</v>
      </c>
      <c r="K35" s="6">
        <f t="shared" si="2"/>
        <v>0</v>
      </c>
      <c r="L35" s="6">
        <f t="shared" si="3"/>
        <v>84796.859999999986</v>
      </c>
    </row>
    <row r="36" spans="1:12" x14ac:dyDescent="0.25">
      <c r="A36" s="11">
        <v>42094</v>
      </c>
      <c r="B36" s="11">
        <v>42104</v>
      </c>
      <c r="C36" t="s">
        <v>18</v>
      </c>
      <c r="D36" s="12" t="s">
        <v>19</v>
      </c>
      <c r="E36" t="s">
        <v>88</v>
      </c>
      <c r="F36" s="6">
        <v>35.049999999999997</v>
      </c>
      <c r="H36" s="6">
        <f t="shared" si="0"/>
        <v>35.049999999999997</v>
      </c>
      <c r="J36" s="6">
        <f t="shared" si="1"/>
        <v>15.421999999999999</v>
      </c>
      <c r="K36" s="6">
        <f t="shared" si="2"/>
        <v>0</v>
      </c>
      <c r="L36" s="6">
        <f t="shared" si="3"/>
        <v>84761.809999999983</v>
      </c>
    </row>
    <row r="37" spans="1:12" x14ac:dyDescent="0.25">
      <c r="A37" s="11">
        <v>42094</v>
      </c>
      <c r="B37" s="11">
        <v>42104</v>
      </c>
      <c r="C37" t="s">
        <v>18</v>
      </c>
      <c r="D37" s="12" t="s">
        <v>19</v>
      </c>
      <c r="E37" t="s">
        <v>88</v>
      </c>
      <c r="F37" s="6">
        <v>111.49</v>
      </c>
      <c r="H37" s="6">
        <f t="shared" si="0"/>
        <v>111.49</v>
      </c>
      <c r="J37" s="6">
        <f t="shared" si="1"/>
        <v>49.055599999999998</v>
      </c>
      <c r="K37" s="6">
        <f t="shared" si="2"/>
        <v>0</v>
      </c>
      <c r="L37" s="6">
        <f t="shared" si="3"/>
        <v>84650.319999999978</v>
      </c>
    </row>
    <row r="38" spans="1:12" x14ac:dyDescent="0.25">
      <c r="A38" s="11">
        <v>42094</v>
      </c>
      <c r="B38" s="11">
        <v>42104</v>
      </c>
      <c r="C38" t="s">
        <v>16</v>
      </c>
      <c r="D38" s="12" t="s">
        <v>19</v>
      </c>
      <c r="E38" t="s">
        <v>43</v>
      </c>
      <c r="F38" s="6">
        <v>23.76</v>
      </c>
      <c r="H38" s="6">
        <f t="shared" si="0"/>
        <v>23.76</v>
      </c>
      <c r="J38" s="6">
        <f t="shared" si="1"/>
        <v>10.454400000000001</v>
      </c>
      <c r="K38" s="6">
        <f t="shared" si="2"/>
        <v>0</v>
      </c>
      <c r="L38" s="6">
        <f t="shared" si="3"/>
        <v>84626.559999999983</v>
      </c>
    </row>
    <row r="39" spans="1:12" x14ac:dyDescent="0.25">
      <c r="A39" s="11">
        <v>42072</v>
      </c>
      <c r="B39" s="11"/>
      <c r="C39" t="s">
        <v>23</v>
      </c>
      <c r="D39" s="12" t="s">
        <v>19</v>
      </c>
      <c r="E39" t="s">
        <v>45</v>
      </c>
      <c r="H39" s="6">
        <f t="shared" si="0"/>
        <v>0</v>
      </c>
      <c r="J39" s="6">
        <f t="shared" si="1"/>
        <v>0</v>
      </c>
      <c r="K39" s="6">
        <f t="shared" si="2"/>
        <v>0</v>
      </c>
      <c r="L39" s="6">
        <f t="shared" si="3"/>
        <v>84626.559999999983</v>
      </c>
    </row>
    <row r="40" spans="1:12" x14ac:dyDescent="0.25">
      <c r="A40" s="18">
        <v>42094</v>
      </c>
      <c r="B40" s="11">
        <v>42094</v>
      </c>
      <c r="C40" t="s">
        <v>17</v>
      </c>
      <c r="D40" s="12" t="s">
        <v>15</v>
      </c>
      <c r="E40" t="s">
        <v>69</v>
      </c>
      <c r="G40" s="6">
        <v>367.06</v>
      </c>
      <c r="H40" s="6">
        <f t="shared" si="0"/>
        <v>367.06</v>
      </c>
      <c r="J40" s="6">
        <f t="shared" si="1"/>
        <v>0</v>
      </c>
      <c r="K40" s="6">
        <f t="shared" si="2"/>
        <v>0</v>
      </c>
      <c r="L40" s="6">
        <f t="shared" si="3"/>
        <v>84259.499999999985</v>
      </c>
    </row>
    <row r="41" spans="1:12" x14ac:dyDescent="0.25">
      <c r="A41" s="18">
        <v>42089</v>
      </c>
      <c r="B41" s="11">
        <v>42107</v>
      </c>
      <c r="C41" t="s">
        <v>62</v>
      </c>
      <c r="D41" s="12" t="s">
        <v>19</v>
      </c>
      <c r="E41" t="s">
        <v>63</v>
      </c>
      <c r="F41" s="6">
        <v>21.78</v>
      </c>
      <c r="H41" s="6">
        <f t="shared" si="0"/>
        <v>21.78</v>
      </c>
      <c r="J41" s="6">
        <f t="shared" si="1"/>
        <v>9.5831999999999997</v>
      </c>
      <c r="K41" s="6">
        <f t="shared" si="2"/>
        <v>0</v>
      </c>
      <c r="L41" s="6">
        <f t="shared" si="3"/>
        <v>84237.719999999987</v>
      </c>
    </row>
    <row r="42" spans="1:12" x14ac:dyDescent="0.25">
      <c r="A42" s="11">
        <v>42124</v>
      </c>
      <c r="B42" s="11">
        <v>42135</v>
      </c>
      <c r="C42" t="s">
        <v>18</v>
      </c>
      <c r="D42" s="12" t="s">
        <v>19</v>
      </c>
      <c r="E42" t="s">
        <v>89</v>
      </c>
      <c r="F42" s="6">
        <v>531.45000000000005</v>
      </c>
      <c r="H42" s="6">
        <f t="shared" si="0"/>
        <v>531.45000000000005</v>
      </c>
      <c r="J42" s="6">
        <f t="shared" si="1"/>
        <v>233.83800000000002</v>
      </c>
      <c r="K42" s="6">
        <f t="shared" si="2"/>
        <v>0</v>
      </c>
      <c r="L42" s="6">
        <f t="shared" si="3"/>
        <v>83706.26999999999</v>
      </c>
    </row>
    <row r="43" spans="1:12" x14ac:dyDescent="0.25">
      <c r="A43" s="11">
        <v>42124</v>
      </c>
      <c r="B43" s="11">
        <v>42135</v>
      </c>
      <c r="C43" t="s">
        <v>18</v>
      </c>
      <c r="D43" s="12" t="s">
        <v>19</v>
      </c>
      <c r="E43" t="s">
        <v>89</v>
      </c>
      <c r="F43" s="6">
        <v>938.93</v>
      </c>
      <c r="H43" s="6">
        <f t="shared" si="0"/>
        <v>938.93</v>
      </c>
      <c r="J43" s="6">
        <f t="shared" si="1"/>
        <v>413.12919999999997</v>
      </c>
      <c r="K43" s="6">
        <f t="shared" si="2"/>
        <v>0</v>
      </c>
      <c r="L43" s="6">
        <f t="shared" si="3"/>
        <v>82767.34</v>
      </c>
    </row>
    <row r="44" spans="1:12" x14ac:dyDescent="0.25">
      <c r="A44" s="11">
        <v>42124</v>
      </c>
      <c r="B44" s="11">
        <v>42135</v>
      </c>
      <c r="C44" t="s">
        <v>18</v>
      </c>
      <c r="D44" s="12" t="s">
        <v>19</v>
      </c>
      <c r="E44" t="s">
        <v>89</v>
      </c>
      <c r="F44" s="6">
        <v>37.82</v>
      </c>
      <c r="H44" s="6">
        <f t="shared" si="0"/>
        <v>37.82</v>
      </c>
      <c r="J44" s="6">
        <f t="shared" ref="J44:J47" si="4">IF(G44=0, IF(D44="Y", (F44*$G$5) + (I44*$G$5), 0), 0)</f>
        <v>16.640799999999999</v>
      </c>
      <c r="K44" s="6">
        <f t="shared" si="2"/>
        <v>0</v>
      </c>
      <c r="L44" s="6">
        <f t="shared" si="3"/>
        <v>82729.51999999999</v>
      </c>
    </row>
    <row r="45" spans="1:12" x14ac:dyDescent="0.25">
      <c r="A45" s="11">
        <v>42124</v>
      </c>
      <c r="B45" s="11">
        <v>42135</v>
      </c>
      <c r="C45" t="s">
        <v>18</v>
      </c>
      <c r="D45" s="12" t="s">
        <v>19</v>
      </c>
      <c r="E45" t="s">
        <v>89</v>
      </c>
      <c r="F45" s="6">
        <v>350.76</v>
      </c>
      <c r="H45" s="6">
        <f t="shared" si="0"/>
        <v>350.76</v>
      </c>
      <c r="J45" s="6">
        <f t="shared" si="4"/>
        <v>154.33439999999999</v>
      </c>
      <c r="K45" s="6">
        <f t="shared" si="2"/>
        <v>0</v>
      </c>
      <c r="L45" s="6">
        <f t="shared" si="3"/>
        <v>82378.759999999995</v>
      </c>
    </row>
    <row r="46" spans="1:12" x14ac:dyDescent="0.25">
      <c r="A46" s="11">
        <v>42124</v>
      </c>
      <c r="B46" s="11">
        <v>42135</v>
      </c>
      <c r="C46" t="s">
        <v>16</v>
      </c>
      <c r="D46" s="12" t="s">
        <v>19</v>
      </c>
      <c r="E46" t="s">
        <v>46</v>
      </c>
      <c r="F46" s="6">
        <v>701.2</v>
      </c>
      <c r="H46" s="6">
        <f t="shared" si="0"/>
        <v>701.2</v>
      </c>
      <c r="J46" s="6">
        <f t="shared" si="4"/>
        <v>308.52800000000002</v>
      </c>
      <c r="K46" s="6">
        <f t="shared" si="2"/>
        <v>0</v>
      </c>
      <c r="L46" s="6">
        <f t="shared" si="3"/>
        <v>81677.56</v>
      </c>
    </row>
    <row r="47" spans="1:12" x14ac:dyDescent="0.25">
      <c r="A47" s="11">
        <v>42124</v>
      </c>
      <c r="B47" s="11">
        <v>42124</v>
      </c>
      <c r="C47" t="s">
        <v>17</v>
      </c>
      <c r="D47" s="12" t="s">
        <v>15</v>
      </c>
      <c r="E47" t="s">
        <v>70</v>
      </c>
      <c r="G47" s="6">
        <v>84.51</v>
      </c>
      <c r="H47" s="6">
        <f t="shared" si="0"/>
        <v>84.51</v>
      </c>
      <c r="J47" s="6">
        <f t="shared" si="4"/>
        <v>0</v>
      </c>
      <c r="K47" s="6">
        <f t="shared" si="2"/>
        <v>0</v>
      </c>
      <c r="L47" s="6">
        <f t="shared" si="3"/>
        <v>81593.05</v>
      </c>
    </row>
    <row r="48" spans="1:12" x14ac:dyDescent="0.25">
      <c r="A48" s="11">
        <v>42125</v>
      </c>
      <c r="B48" s="11">
        <v>42125</v>
      </c>
      <c r="C48" t="s">
        <v>44</v>
      </c>
      <c r="D48" s="12" t="s">
        <v>15</v>
      </c>
      <c r="E48" t="s">
        <v>87</v>
      </c>
      <c r="F48" s="6">
        <f>42+482.2</f>
        <v>524.20000000000005</v>
      </c>
      <c r="H48" s="6">
        <f t="shared" si="0"/>
        <v>524.20000000000005</v>
      </c>
      <c r="J48" s="6">
        <f t="shared" ref="J48:J77" si="5">IF(G48=0, IF(D48="Y", (F48*$G$5) + (I48*$G$5), 0), 0)</f>
        <v>0</v>
      </c>
      <c r="K48" s="6">
        <f t="shared" si="2"/>
        <v>0</v>
      </c>
      <c r="L48" s="6">
        <f t="shared" si="3"/>
        <v>81068.850000000006</v>
      </c>
    </row>
    <row r="49" spans="1:15" x14ac:dyDescent="0.25">
      <c r="A49" s="11">
        <v>42146</v>
      </c>
      <c r="B49" s="11">
        <v>42146</v>
      </c>
      <c r="C49" t="s">
        <v>44</v>
      </c>
      <c r="D49" s="12" t="s">
        <v>15</v>
      </c>
      <c r="E49" t="s">
        <v>90</v>
      </c>
      <c r="F49" s="6">
        <f>174.2+35</f>
        <v>209.2</v>
      </c>
      <c r="H49" s="6">
        <f t="shared" si="0"/>
        <v>209.2</v>
      </c>
      <c r="J49" s="6">
        <f t="shared" si="5"/>
        <v>0</v>
      </c>
      <c r="K49" s="6">
        <f t="shared" si="2"/>
        <v>0</v>
      </c>
      <c r="L49" s="6">
        <f t="shared" si="3"/>
        <v>80859.650000000009</v>
      </c>
    </row>
    <row r="50" spans="1:15" x14ac:dyDescent="0.25">
      <c r="A50" s="11">
        <v>42153</v>
      </c>
      <c r="B50" s="11">
        <v>42153</v>
      </c>
      <c r="C50" t="s">
        <v>22</v>
      </c>
      <c r="D50" s="12" t="s">
        <v>19</v>
      </c>
      <c r="E50" t="s">
        <v>33</v>
      </c>
      <c r="F50" s="6">
        <v>900</v>
      </c>
      <c r="H50" s="6">
        <f t="shared" si="0"/>
        <v>900</v>
      </c>
      <c r="J50" s="6">
        <f t="shared" si="5"/>
        <v>396</v>
      </c>
      <c r="K50" s="6">
        <f t="shared" si="2"/>
        <v>0</v>
      </c>
      <c r="L50" s="6">
        <f t="shared" si="3"/>
        <v>79959.650000000009</v>
      </c>
      <c r="O50" s="6"/>
    </row>
    <row r="51" spans="1:15" x14ac:dyDescent="0.25">
      <c r="A51" s="11">
        <v>42153</v>
      </c>
      <c r="B51" s="11">
        <v>42153</v>
      </c>
      <c r="C51" t="s">
        <v>65</v>
      </c>
      <c r="D51" s="12" t="s">
        <v>19</v>
      </c>
      <c r="E51" t="s">
        <v>66</v>
      </c>
      <c r="F51" s="6">
        <v>77.88</v>
      </c>
      <c r="H51" s="6">
        <f t="shared" si="0"/>
        <v>77.88</v>
      </c>
      <c r="J51" s="6">
        <f t="shared" si="5"/>
        <v>34.267199999999995</v>
      </c>
      <c r="K51" s="6">
        <f t="shared" si="2"/>
        <v>0</v>
      </c>
      <c r="L51" s="6">
        <f t="shared" si="3"/>
        <v>79881.77</v>
      </c>
    </row>
    <row r="52" spans="1:15" x14ac:dyDescent="0.25">
      <c r="A52" s="11">
        <v>42153</v>
      </c>
      <c r="B52" s="11">
        <v>42153</v>
      </c>
      <c r="C52" t="s">
        <v>44</v>
      </c>
      <c r="D52" s="12" t="s">
        <v>15</v>
      </c>
      <c r="E52" t="s">
        <v>73</v>
      </c>
      <c r="F52" s="6">
        <v>1926.94</v>
      </c>
      <c r="H52" s="6">
        <f t="shared" si="0"/>
        <v>1926.94</v>
      </c>
      <c r="J52" s="6">
        <f t="shared" si="5"/>
        <v>0</v>
      </c>
      <c r="K52" s="6">
        <f t="shared" si="2"/>
        <v>0</v>
      </c>
      <c r="L52" s="6">
        <f t="shared" si="3"/>
        <v>77954.83</v>
      </c>
    </row>
    <row r="53" spans="1:15" x14ac:dyDescent="0.25">
      <c r="A53" s="11">
        <v>42153</v>
      </c>
      <c r="B53" s="11">
        <v>42153</v>
      </c>
      <c r="C53" t="s">
        <v>48</v>
      </c>
      <c r="D53" s="12" t="s">
        <v>19</v>
      </c>
      <c r="E53" t="s">
        <v>49</v>
      </c>
      <c r="F53" s="6">
        <v>154</v>
      </c>
      <c r="H53" s="6">
        <f t="shared" si="0"/>
        <v>154</v>
      </c>
      <c r="J53" s="6">
        <f t="shared" si="5"/>
        <v>67.760000000000005</v>
      </c>
      <c r="K53" s="6">
        <f t="shared" si="2"/>
        <v>0</v>
      </c>
      <c r="L53" s="6">
        <f t="shared" si="3"/>
        <v>77800.83</v>
      </c>
    </row>
    <row r="54" spans="1:15" x14ac:dyDescent="0.25">
      <c r="A54" s="11">
        <v>42155</v>
      </c>
      <c r="B54" s="11">
        <v>42164</v>
      </c>
      <c r="C54" t="s">
        <v>18</v>
      </c>
      <c r="D54" s="12" t="s">
        <v>19</v>
      </c>
      <c r="E54" t="s">
        <v>91</v>
      </c>
      <c r="F54" s="6">
        <v>531.45000000000005</v>
      </c>
      <c r="H54" s="6">
        <f t="shared" si="0"/>
        <v>531.45000000000005</v>
      </c>
      <c r="J54" s="6">
        <f t="shared" si="5"/>
        <v>233.83800000000002</v>
      </c>
      <c r="K54" s="6">
        <f t="shared" si="2"/>
        <v>0</v>
      </c>
      <c r="L54" s="6">
        <f t="shared" si="3"/>
        <v>77269.38</v>
      </c>
    </row>
    <row r="55" spans="1:15" x14ac:dyDescent="0.25">
      <c r="A55" s="11">
        <v>42155</v>
      </c>
      <c r="B55" s="11">
        <v>42164</v>
      </c>
      <c r="C55" t="s">
        <v>18</v>
      </c>
      <c r="D55" s="12" t="s">
        <v>19</v>
      </c>
      <c r="E55" t="s">
        <v>91</v>
      </c>
      <c r="F55" s="6">
        <v>515.78</v>
      </c>
      <c r="H55" s="6">
        <f t="shared" si="0"/>
        <v>515.78</v>
      </c>
      <c r="J55" s="6">
        <f t="shared" si="5"/>
        <v>226.94319999999999</v>
      </c>
      <c r="K55" s="6">
        <f t="shared" si="2"/>
        <v>0</v>
      </c>
      <c r="L55" s="6">
        <f t="shared" si="3"/>
        <v>76753.600000000006</v>
      </c>
    </row>
    <row r="56" spans="1:15" x14ac:dyDescent="0.25">
      <c r="A56" s="11">
        <v>42155</v>
      </c>
      <c r="B56" s="11">
        <v>42164</v>
      </c>
      <c r="C56" t="s">
        <v>18</v>
      </c>
      <c r="D56" s="12" t="s">
        <v>19</v>
      </c>
      <c r="E56" t="s">
        <v>91</v>
      </c>
      <c r="F56" s="6">
        <v>40.65</v>
      </c>
      <c r="H56" s="6">
        <f t="shared" si="0"/>
        <v>40.65</v>
      </c>
      <c r="J56" s="6">
        <f t="shared" si="5"/>
        <v>17.885999999999999</v>
      </c>
      <c r="K56" s="6">
        <f t="shared" si="2"/>
        <v>0</v>
      </c>
      <c r="L56" s="6">
        <f t="shared" si="3"/>
        <v>76712.950000000012</v>
      </c>
    </row>
    <row r="57" spans="1:15" x14ac:dyDescent="0.25">
      <c r="A57" s="11">
        <v>42155</v>
      </c>
      <c r="B57" s="11">
        <v>42164</v>
      </c>
      <c r="C57" t="s">
        <v>18</v>
      </c>
      <c r="D57" s="12" t="s">
        <v>19</v>
      </c>
      <c r="E57" t="s">
        <v>91</v>
      </c>
      <c r="F57" s="6">
        <v>360.17</v>
      </c>
      <c r="H57" s="6">
        <f t="shared" si="0"/>
        <v>360.17</v>
      </c>
      <c r="J57" s="6">
        <f t="shared" si="5"/>
        <v>158.47480000000002</v>
      </c>
      <c r="K57" s="6">
        <f t="shared" si="2"/>
        <v>0</v>
      </c>
      <c r="L57" s="6">
        <f t="shared" si="3"/>
        <v>76352.780000000013</v>
      </c>
    </row>
    <row r="58" spans="1:15" x14ac:dyDescent="0.25">
      <c r="A58" s="11">
        <v>42155</v>
      </c>
      <c r="B58" s="11">
        <v>42164</v>
      </c>
      <c r="C58" t="s">
        <v>16</v>
      </c>
      <c r="D58" s="12" t="s">
        <v>19</v>
      </c>
      <c r="E58" t="s">
        <v>47</v>
      </c>
      <c r="H58" s="6">
        <f t="shared" si="0"/>
        <v>0</v>
      </c>
      <c r="I58" s="6">
        <v>475.26</v>
      </c>
      <c r="J58" s="6">
        <f t="shared" si="5"/>
        <v>209.11439999999999</v>
      </c>
      <c r="K58" s="6">
        <f t="shared" si="2"/>
        <v>684.37439999999992</v>
      </c>
      <c r="L58" s="6">
        <f t="shared" si="3"/>
        <v>75668.405600000013</v>
      </c>
    </row>
    <row r="59" spans="1:15" x14ac:dyDescent="0.25">
      <c r="A59" s="11">
        <v>42155</v>
      </c>
      <c r="B59" s="11">
        <v>42155</v>
      </c>
      <c r="C59" t="s">
        <v>17</v>
      </c>
      <c r="D59" s="12" t="s">
        <v>15</v>
      </c>
      <c r="E59" t="s">
        <v>71</v>
      </c>
      <c r="G59" s="6">
        <v>1159.08</v>
      </c>
      <c r="H59" s="6">
        <f t="shared" si="0"/>
        <v>1159.08</v>
      </c>
      <c r="J59" s="6">
        <f t="shared" si="5"/>
        <v>0</v>
      </c>
      <c r="K59" s="6">
        <f t="shared" si="2"/>
        <v>0</v>
      </c>
      <c r="L59" s="6">
        <f t="shared" si="3"/>
        <v>74509.325600000011</v>
      </c>
    </row>
    <row r="60" spans="1:15" x14ac:dyDescent="0.25">
      <c r="A60" s="11">
        <v>42157</v>
      </c>
      <c r="B60" s="11">
        <v>42157</v>
      </c>
      <c r="C60" t="s">
        <v>30</v>
      </c>
      <c r="D60" s="12" t="s">
        <v>19</v>
      </c>
      <c r="E60" t="s">
        <v>57</v>
      </c>
      <c r="F60" s="6">
        <v>28.66</v>
      </c>
      <c r="H60" s="6">
        <f t="shared" si="0"/>
        <v>28.66</v>
      </c>
      <c r="J60" s="6">
        <f t="shared" si="5"/>
        <v>12.6104</v>
      </c>
      <c r="K60" s="6">
        <f t="shared" si="2"/>
        <v>0</v>
      </c>
      <c r="L60" s="6">
        <f t="shared" si="3"/>
        <v>74480.665600000008</v>
      </c>
    </row>
    <row r="61" spans="1:15" x14ac:dyDescent="0.25">
      <c r="A61" s="11">
        <v>42158</v>
      </c>
      <c r="B61" s="11">
        <v>42158</v>
      </c>
      <c r="C61" t="s">
        <v>64</v>
      </c>
      <c r="D61" s="12" t="s">
        <v>19</v>
      </c>
      <c r="E61" t="s">
        <v>92</v>
      </c>
      <c r="F61" s="6">
        <v>130.30000000000001</v>
      </c>
      <c r="H61" s="6">
        <f t="shared" si="0"/>
        <v>130.30000000000001</v>
      </c>
      <c r="J61" s="6">
        <f t="shared" si="5"/>
        <v>57.332000000000008</v>
      </c>
      <c r="K61" s="6">
        <f t="shared" si="2"/>
        <v>0</v>
      </c>
      <c r="L61" s="6">
        <f t="shared" si="3"/>
        <v>74350.365600000005</v>
      </c>
    </row>
    <row r="62" spans="1:15" x14ac:dyDescent="0.25">
      <c r="A62" s="11">
        <v>42158</v>
      </c>
      <c r="B62" s="11">
        <v>42158</v>
      </c>
      <c r="C62" t="s">
        <v>68</v>
      </c>
      <c r="D62" s="12" t="s">
        <v>19</v>
      </c>
      <c r="E62" t="s">
        <v>92</v>
      </c>
      <c r="F62" s="6">
        <v>165</v>
      </c>
      <c r="H62" s="6">
        <f t="shared" si="0"/>
        <v>165</v>
      </c>
      <c r="J62" s="6">
        <f t="shared" si="5"/>
        <v>72.599999999999994</v>
      </c>
      <c r="K62" s="6">
        <f t="shared" si="2"/>
        <v>0</v>
      </c>
      <c r="L62" s="6">
        <f t="shared" si="3"/>
        <v>74185.365600000005</v>
      </c>
    </row>
    <row r="63" spans="1:15" x14ac:dyDescent="0.25">
      <c r="A63" s="11">
        <v>42160</v>
      </c>
      <c r="B63" s="11">
        <v>42160</v>
      </c>
      <c r="C63" t="s">
        <v>59</v>
      </c>
      <c r="D63" s="12" t="s">
        <v>19</v>
      </c>
      <c r="E63" t="s">
        <v>60</v>
      </c>
      <c r="F63" s="6">
        <f>47.57+462.29</f>
        <v>509.86</v>
      </c>
      <c r="H63" s="6">
        <f t="shared" si="0"/>
        <v>509.86</v>
      </c>
      <c r="J63" s="6">
        <f t="shared" si="5"/>
        <v>224.33840000000001</v>
      </c>
      <c r="K63" s="6">
        <f t="shared" si="2"/>
        <v>0</v>
      </c>
      <c r="L63" s="6">
        <f t="shared" si="3"/>
        <v>73675.505600000004</v>
      </c>
    </row>
    <row r="64" spans="1:15" x14ac:dyDescent="0.25">
      <c r="A64" s="11">
        <v>42163</v>
      </c>
      <c r="B64" s="11">
        <v>42163</v>
      </c>
      <c r="C64" t="s">
        <v>53</v>
      </c>
      <c r="D64" s="12" t="s">
        <v>19</v>
      </c>
      <c r="E64" t="s">
        <v>55</v>
      </c>
      <c r="F64" s="6">
        <v>60.95</v>
      </c>
      <c r="H64" s="6">
        <f t="shared" si="0"/>
        <v>60.95</v>
      </c>
      <c r="J64" s="6">
        <f t="shared" si="5"/>
        <v>26.818000000000001</v>
      </c>
      <c r="K64" s="6">
        <f t="shared" si="2"/>
        <v>0</v>
      </c>
      <c r="L64" s="6">
        <f t="shared" si="3"/>
        <v>73614.555600000007</v>
      </c>
    </row>
    <row r="65" spans="1:12" x14ac:dyDescent="0.25">
      <c r="A65" s="11">
        <v>42163</v>
      </c>
      <c r="B65" s="11">
        <v>42180</v>
      </c>
      <c r="C65" t="s">
        <v>56</v>
      </c>
      <c r="D65" s="12" t="s">
        <v>19</v>
      </c>
      <c r="E65" t="s">
        <v>55</v>
      </c>
      <c r="F65" s="6">
        <v>453.12</v>
      </c>
      <c r="H65" s="6">
        <f t="shared" si="0"/>
        <v>453.12</v>
      </c>
      <c r="J65" s="6">
        <f t="shared" si="5"/>
        <v>199.37280000000001</v>
      </c>
      <c r="K65" s="6">
        <f t="shared" si="2"/>
        <v>0</v>
      </c>
      <c r="L65" s="6">
        <f t="shared" si="3"/>
        <v>73161.435600000012</v>
      </c>
    </row>
    <row r="66" spans="1:12" x14ac:dyDescent="0.25">
      <c r="A66" s="11">
        <v>42163</v>
      </c>
      <c r="B66" s="11">
        <v>42163</v>
      </c>
      <c r="C66" t="s">
        <v>30</v>
      </c>
      <c r="D66" s="12" t="s">
        <v>19</v>
      </c>
      <c r="E66" t="s">
        <v>58</v>
      </c>
      <c r="F66" s="6">
        <f>55.92+131.88</f>
        <v>187.8</v>
      </c>
      <c r="H66" s="6">
        <f t="shared" si="0"/>
        <v>187.8</v>
      </c>
      <c r="J66" s="6">
        <f t="shared" si="5"/>
        <v>82.632000000000005</v>
      </c>
      <c r="K66" s="6">
        <f t="shared" si="2"/>
        <v>0</v>
      </c>
      <c r="L66" s="6">
        <f t="shared" si="3"/>
        <v>72973.635600000009</v>
      </c>
    </row>
    <row r="67" spans="1:12" x14ac:dyDescent="0.25">
      <c r="A67" s="11">
        <v>42165</v>
      </c>
      <c r="B67" s="11">
        <v>42166</v>
      </c>
      <c r="C67" t="s">
        <v>59</v>
      </c>
      <c r="D67" s="12" t="s">
        <v>19</v>
      </c>
      <c r="E67" t="s">
        <v>61</v>
      </c>
      <c r="F67" s="6">
        <f>132.6+47.6</f>
        <v>180.2</v>
      </c>
      <c r="H67" s="6">
        <f t="shared" si="0"/>
        <v>180.2</v>
      </c>
      <c r="J67" s="6">
        <f t="shared" si="5"/>
        <v>79.287999999999997</v>
      </c>
      <c r="K67" s="6">
        <f t="shared" si="2"/>
        <v>0</v>
      </c>
      <c r="L67" s="6">
        <f t="shared" si="3"/>
        <v>72793.435600000012</v>
      </c>
    </row>
    <row r="68" spans="1:12" x14ac:dyDescent="0.25">
      <c r="A68" s="11">
        <v>42167</v>
      </c>
      <c r="B68" s="11">
        <v>42167</v>
      </c>
      <c r="C68" t="s">
        <v>30</v>
      </c>
      <c r="D68" s="12" t="s">
        <v>19</v>
      </c>
      <c r="E68" t="s">
        <v>52</v>
      </c>
      <c r="F68" s="6">
        <v>4.79</v>
      </c>
      <c r="H68" s="6">
        <f t="shared" si="0"/>
        <v>4.79</v>
      </c>
      <c r="J68" s="6">
        <f t="shared" si="5"/>
        <v>2.1076000000000001</v>
      </c>
      <c r="K68" s="6">
        <f t="shared" si="2"/>
        <v>0</v>
      </c>
      <c r="L68" s="6">
        <f t="shared" si="3"/>
        <v>72788.645600000018</v>
      </c>
    </row>
    <row r="69" spans="1:12" x14ac:dyDescent="0.25">
      <c r="A69" s="11">
        <v>42172</v>
      </c>
      <c r="B69" s="11">
        <v>42180</v>
      </c>
      <c r="C69" t="s">
        <v>44</v>
      </c>
      <c r="D69" s="12" t="s">
        <v>15</v>
      </c>
      <c r="E69" t="s">
        <v>78</v>
      </c>
      <c r="F69" s="6">
        <v>1476.8</v>
      </c>
      <c r="H69" s="6">
        <f t="shared" si="0"/>
        <v>1476.8</v>
      </c>
      <c r="J69" s="6">
        <f t="shared" si="5"/>
        <v>0</v>
      </c>
      <c r="K69" s="6">
        <f t="shared" si="2"/>
        <v>0</v>
      </c>
      <c r="L69" s="6">
        <f t="shared" si="3"/>
        <v>71311.845600000015</v>
      </c>
    </row>
    <row r="70" spans="1:12" x14ac:dyDescent="0.25">
      <c r="A70" s="11">
        <v>42172</v>
      </c>
      <c r="B70" s="11">
        <v>42180</v>
      </c>
      <c r="C70" t="s">
        <v>65</v>
      </c>
      <c r="D70" s="12" t="s">
        <v>19</v>
      </c>
      <c r="E70" t="s">
        <v>67</v>
      </c>
      <c r="F70" s="6">
        <v>48.88</v>
      </c>
      <c r="H70" s="6">
        <f t="shared" si="0"/>
        <v>48.88</v>
      </c>
      <c r="J70" s="6">
        <f t="shared" si="5"/>
        <v>21.507200000000001</v>
      </c>
      <c r="K70" s="6">
        <f t="shared" si="2"/>
        <v>0</v>
      </c>
      <c r="L70" s="6">
        <f t="shared" si="3"/>
        <v>71262.96560000001</v>
      </c>
    </row>
    <row r="71" spans="1:12" x14ac:dyDescent="0.25">
      <c r="A71" s="11">
        <v>42173</v>
      </c>
      <c r="B71" s="11">
        <v>42177</v>
      </c>
      <c r="C71" t="s">
        <v>48</v>
      </c>
      <c r="D71" s="12" t="s">
        <v>19</v>
      </c>
      <c r="E71" t="s">
        <v>50</v>
      </c>
      <c r="F71" s="6">
        <v>750</v>
      </c>
      <c r="H71" s="6">
        <f t="shared" si="0"/>
        <v>750</v>
      </c>
      <c r="J71" s="6">
        <f t="shared" si="5"/>
        <v>330</v>
      </c>
      <c r="K71" s="6">
        <f t="shared" si="2"/>
        <v>0</v>
      </c>
      <c r="L71" s="6">
        <f t="shared" si="3"/>
        <v>70512.96560000001</v>
      </c>
    </row>
    <row r="72" spans="1:12" x14ac:dyDescent="0.25">
      <c r="A72" s="11">
        <v>42173</v>
      </c>
      <c r="B72" s="11">
        <v>42177</v>
      </c>
      <c r="C72" t="s">
        <v>48</v>
      </c>
      <c r="D72" s="12" t="s">
        <v>19</v>
      </c>
      <c r="E72" t="s">
        <v>51</v>
      </c>
      <c r="F72" s="6">
        <v>40</v>
      </c>
      <c r="H72" s="6">
        <f t="shared" si="0"/>
        <v>40</v>
      </c>
      <c r="J72" s="6">
        <f t="shared" si="5"/>
        <v>17.600000000000001</v>
      </c>
      <c r="K72" s="6">
        <f t="shared" si="2"/>
        <v>0</v>
      </c>
      <c r="L72" s="6">
        <f t="shared" si="3"/>
        <v>70472.96560000001</v>
      </c>
    </row>
    <row r="73" spans="1:12" x14ac:dyDescent="0.25">
      <c r="A73" s="11">
        <v>42173</v>
      </c>
      <c r="B73" s="11">
        <v>42177</v>
      </c>
      <c r="C73" t="s">
        <v>44</v>
      </c>
      <c r="D73" s="12" t="s">
        <v>15</v>
      </c>
      <c r="E73" t="s">
        <v>76</v>
      </c>
      <c r="F73" s="6">
        <v>111</v>
      </c>
      <c r="H73" s="6">
        <f t="shared" si="0"/>
        <v>111</v>
      </c>
      <c r="J73" s="6">
        <f t="shared" si="5"/>
        <v>0</v>
      </c>
      <c r="K73" s="6">
        <f t="shared" si="2"/>
        <v>0</v>
      </c>
      <c r="L73" s="6">
        <f t="shared" si="3"/>
        <v>70361.96560000001</v>
      </c>
    </row>
    <row r="74" spans="1:12" x14ac:dyDescent="0.25">
      <c r="A74" s="11">
        <v>42173</v>
      </c>
      <c r="B74" s="11">
        <v>42177</v>
      </c>
      <c r="C74" t="s">
        <v>65</v>
      </c>
      <c r="D74" s="12" t="s">
        <v>19</v>
      </c>
      <c r="E74" t="s">
        <v>77</v>
      </c>
      <c r="F74" s="6">
        <v>6</v>
      </c>
      <c r="H74" s="6">
        <f t="shared" ref="H74:H137" si="6">F74+G74</f>
        <v>6</v>
      </c>
      <c r="J74" s="6">
        <f t="shared" si="5"/>
        <v>2.64</v>
      </c>
      <c r="K74" s="6">
        <f t="shared" ref="K74:K137" si="7">IF(H74&gt;0, 0, I74+J74)</f>
        <v>0</v>
      </c>
      <c r="L74" s="6">
        <f t="shared" ref="L74:L137" si="8">L73-H74-K74</f>
        <v>70355.96560000001</v>
      </c>
    </row>
    <row r="75" spans="1:12" x14ac:dyDescent="0.25">
      <c r="A75" s="11">
        <v>42173</v>
      </c>
      <c r="B75" s="11">
        <v>42185</v>
      </c>
      <c r="C75" t="s">
        <v>48</v>
      </c>
      <c r="D75" s="12" t="s">
        <v>19</v>
      </c>
      <c r="E75" t="s">
        <v>52</v>
      </c>
      <c r="F75" s="6">
        <v>83.59</v>
      </c>
      <c r="H75" s="6">
        <f t="shared" si="6"/>
        <v>83.59</v>
      </c>
      <c r="J75" s="6">
        <f t="shared" si="5"/>
        <v>36.779600000000002</v>
      </c>
      <c r="K75" s="6">
        <f t="shared" si="7"/>
        <v>0</v>
      </c>
      <c r="L75" s="6">
        <f t="shared" si="8"/>
        <v>70272.375600000014</v>
      </c>
    </row>
    <row r="76" spans="1:12" x14ac:dyDescent="0.25">
      <c r="A76" s="11">
        <v>42173</v>
      </c>
      <c r="B76" s="11">
        <v>42177</v>
      </c>
      <c r="C76" t="s">
        <v>44</v>
      </c>
      <c r="D76" s="12" t="s">
        <v>15</v>
      </c>
      <c r="E76" t="s">
        <v>87</v>
      </c>
      <c r="F76" s="6">
        <f>327.8-128.7</f>
        <v>199.10000000000002</v>
      </c>
      <c r="H76" s="6">
        <f t="shared" si="6"/>
        <v>199.10000000000002</v>
      </c>
      <c r="J76" s="6">
        <f t="shared" si="5"/>
        <v>0</v>
      </c>
      <c r="K76" s="6">
        <f t="shared" si="7"/>
        <v>0</v>
      </c>
      <c r="L76" s="6">
        <f t="shared" si="8"/>
        <v>70073.275600000008</v>
      </c>
    </row>
    <row r="77" spans="1:12" x14ac:dyDescent="0.25">
      <c r="A77" s="11">
        <v>42173</v>
      </c>
      <c r="B77" s="11">
        <v>42177</v>
      </c>
      <c r="C77" t="s">
        <v>44</v>
      </c>
      <c r="D77" s="12" t="s">
        <v>15</v>
      </c>
      <c r="E77" t="s">
        <v>90</v>
      </c>
      <c r="F77" s="6">
        <v>297</v>
      </c>
      <c r="H77" s="6">
        <f t="shared" si="6"/>
        <v>297</v>
      </c>
      <c r="J77" s="6">
        <f t="shared" si="5"/>
        <v>0</v>
      </c>
      <c r="K77" s="6">
        <f t="shared" si="7"/>
        <v>0</v>
      </c>
      <c r="L77" s="6">
        <f t="shared" si="8"/>
        <v>69776.275600000008</v>
      </c>
    </row>
    <row r="78" spans="1:12" x14ac:dyDescent="0.25">
      <c r="A78" s="11">
        <v>42173</v>
      </c>
      <c r="B78" s="11">
        <v>42177</v>
      </c>
      <c r="C78" t="s">
        <v>44</v>
      </c>
      <c r="D78" s="12" t="s">
        <v>15</v>
      </c>
      <c r="E78" t="s">
        <v>90</v>
      </c>
      <c r="F78" s="6">
        <v>297</v>
      </c>
      <c r="H78" s="6">
        <f t="shared" si="6"/>
        <v>297</v>
      </c>
      <c r="J78" s="6">
        <f t="shared" ref="J78:J137" si="9">IF(G78=0, IF(D78="Y", (F78*$G$5) + (I78*$G$5), 0), 0)</f>
        <v>0</v>
      </c>
      <c r="K78" s="6">
        <f t="shared" si="7"/>
        <v>0</v>
      </c>
      <c r="L78" s="6">
        <f t="shared" si="8"/>
        <v>69479.275600000008</v>
      </c>
    </row>
    <row r="79" spans="1:12" x14ac:dyDescent="0.25">
      <c r="A79" s="11">
        <v>42173</v>
      </c>
      <c r="B79" s="11">
        <v>42177</v>
      </c>
      <c r="C79" t="s">
        <v>44</v>
      </c>
      <c r="D79" s="12" t="s">
        <v>15</v>
      </c>
      <c r="E79" t="s">
        <v>90</v>
      </c>
      <c r="F79" s="6">
        <v>198</v>
      </c>
      <c r="H79" s="6">
        <f t="shared" si="6"/>
        <v>198</v>
      </c>
      <c r="J79" s="6">
        <f t="shared" si="9"/>
        <v>0</v>
      </c>
      <c r="K79" s="6">
        <f t="shared" si="7"/>
        <v>0</v>
      </c>
      <c r="L79" s="6">
        <f t="shared" si="8"/>
        <v>69281.275600000008</v>
      </c>
    </row>
    <row r="80" spans="1:12" x14ac:dyDescent="0.25">
      <c r="A80" s="11">
        <v>42173</v>
      </c>
      <c r="B80" s="11">
        <v>42177</v>
      </c>
      <c r="C80" t="s">
        <v>44</v>
      </c>
      <c r="D80" s="12" t="s">
        <v>15</v>
      </c>
      <c r="E80" t="s">
        <v>90</v>
      </c>
      <c r="F80" s="6">
        <v>198</v>
      </c>
      <c r="H80" s="6">
        <f t="shared" si="6"/>
        <v>198</v>
      </c>
      <c r="J80" s="6">
        <f t="shared" si="9"/>
        <v>0</v>
      </c>
      <c r="K80" s="6">
        <f t="shared" si="7"/>
        <v>0</v>
      </c>
      <c r="L80" s="6">
        <f t="shared" si="8"/>
        <v>69083.275600000008</v>
      </c>
    </row>
    <row r="81" spans="1:12" x14ac:dyDescent="0.25">
      <c r="A81" s="11">
        <v>42173</v>
      </c>
      <c r="B81" s="11">
        <v>42177</v>
      </c>
      <c r="C81" t="s">
        <v>44</v>
      </c>
      <c r="D81" s="12" t="s">
        <v>15</v>
      </c>
      <c r="E81" t="s">
        <v>90</v>
      </c>
      <c r="F81" s="6">
        <v>198</v>
      </c>
      <c r="H81" s="6">
        <f t="shared" si="6"/>
        <v>198</v>
      </c>
      <c r="J81" s="6">
        <f t="shared" si="9"/>
        <v>0</v>
      </c>
      <c r="K81" s="6">
        <f t="shared" si="7"/>
        <v>0</v>
      </c>
      <c r="L81" s="6">
        <f t="shared" si="8"/>
        <v>68885.275600000008</v>
      </c>
    </row>
    <row r="82" spans="1:12" x14ac:dyDescent="0.25">
      <c r="A82" s="11">
        <v>42173</v>
      </c>
      <c r="B82" s="11">
        <v>42177</v>
      </c>
      <c r="C82" t="s">
        <v>44</v>
      </c>
      <c r="D82" s="12" t="s">
        <v>15</v>
      </c>
      <c r="E82" t="s">
        <v>90</v>
      </c>
      <c r="F82" s="6">
        <v>198</v>
      </c>
      <c r="H82" s="6">
        <f t="shared" si="6"/>
        <v>198</v>
      </c>
      <c r="J82" s="6">
        <f t="shared" si="9"/>
        <v>0</v>
      </c>
      <c r="K82" s="6">
        <f t="shared" si="7"/>
        <v>0</v>
      </c>
      <c r="L82" s="6">
        <f t="shared" si="8"/>
        <v>68687.275600000008</v>
      </c>
    </row>
    <row r="83" spans="1:12" x14ac:dyDescent="0.25">
      <c r="A83" s="11">
        <v>42173</v>
      </c>
      <c r="B83" s="11">
        <v>42177</v>
      </c>
      <c r="C83" t="s">
        <v>44</v>
      </c>
      <c r="D83" s="12" t="s">
        <v>15</v>
      </c>
      <c r="E83" t="s">
        <v>87</v>
      </c>
      <c r="F83" s="6">
        <v>198</v>
      </c>
      <c r="H83" s="6">
        <f t="shared" si="6"/>
        <v>198</v>
      </c>
      <c r="J83" s="6">
        <f t="shared" si="9"/>
        <v>0</v>
      </c>
      <c r="K83" s="6">
        <f t="shared" si="7"/>
        <v>0</v>
      </c>
      <c r="L83" s="6">
        <f t="shared" si="8"/>
        <v>68489.275600000008</v>
      </c>
    </row>
    <row r="84" spans="1:12" x14ac:dyDescent="0.25">
      <c r="A84" s="11">
        <v>42173</v>
      </c>
      <c r="B84" s="11">
        <v>42177</v>
      </c>
      <c r="C84" t="s">
        <v>44</v>
      </c>
      <c r="D84" s="12" t="s">
        <v>15</v>
      </c>
      <c r="E84" t="s">
        <v>90</v>
      </c>
      <c r="F84" s="6">
        <v>198</v>
      </c>
      <c r="H84" s="6">
        <f t="shared" si="6"/>
        <v>198</v>
      </c>
      <c r="J84" s="6">
        <f t="shared" si="9"/>
        <v>0</v>
      </c>
      <c r="K84" s="6">
        <f t="shared" si="7"/>
        <v>0</v>
      </c>
      <c r="L84" s="6">
        <f t="shared" si="8"/>
        <v>68291.275600000008</v>
      </c>
    </row>
    <row r="85" spans="1:12" x14ac:dyDescent="0.25">
      <c r="A85" s="11">
        <v>42173</v>
      </c>
      <c r="B85" s="11">
        <v>42177</v>
      </c>
      <c r="C85" t="s">
        <v>44</v>
      </c>
      <c r="D85" s="12" t="s">
        <v>15</v>
      </c>
      <c r="E85" t="s">
        <v>87</v>
      </c>
      <c r="F85" s="6">
        <v>198</v>
      </c>
      <c r="H85" s="6">
        <f t="shared" si="6"/>
        <v>198</v>
      </c>
      <c r="J85" s="6">
        <f t="shared" si="9"/>
        <v>0</v>
      </c>
      <c r="K85" s="6">
        <f t="shared" si="7"/>
        <v>0</v>
      </c>
      <c r="L85" s="6">
        <f t="shared" si="8"/>
        <v>68093.275600000008</v>
      </c>
    </row>
    <row r="86" spans="1:12" x14ac:dyDescent="0.25">
      <c r="A86" s="11">
        <v>42173</v>
      </c>
      <c r="B86" s="11">
        <v>42177</v>
      </c>
      <c r="C86" t="s">
        <v>44</v>
      </c>
      <c r="D86" s="12" t="s">
        <v>15</v>
      </c>
      <c r="E86" t="s">
        <v>87</v>
      </c>
      <c r="F86" s="6">
        <v>198</v>
      </c>
      <c r="H86" s="6">
        <f t="shared" si="6"/>
        <v>198</v>
      </c>
      <c r="J86" s="6">
        <f t="shared" si="9"/>
        <v>0</v>
      </c>
      <c r="K86" s="6">
        <f t="shared" si="7"/>
        <v>0</v>
      </c>
      <c r="L86" s="6">
        <f t="shared" si="8"/>
        <v>67895.275600000008</v>
      </c>
    </row>
    <row r="87" spans="1:12" x14ac:dyDescent="0.25">
      <c r="A87" s="11">
        <v>42173</v>
      </c>
      <c r="B87" s="11">
        <v>42177</v>
      </c>
      <c r="C87" t="s">
        <v>44</v>
      </c>
      <c r="D87" s="12" t="s">
        <v>15</v>
      </c>
      <c r="E87" t="s">
        <v>90</v>
      </c>
      <c r="F87" s="6">
        <v>198</v>
      </c>
      <c r="H87" s="6">
        <f t="shared" si="6"/>
        <v>198</v>
      </c>
      <c r="J87" s="6">
        <f t="shared" si="9"/>
        <v>0</v>
      </c>
      <c r="K87" s="6">
        <f t="shared" si="7"/>
        <v>0</v>
      </c>
      <c r="L87" s="6">
        <f t="shared" si="8"/>
        <v>67697.275600000008</v>
      </c>
    </row>
    <row r="88" spans="1:12" x14ac:dyDescent="0.25">
      <c r="A88" s="11">
        <v>42173</v>
      </c>
      <c r="B88" s="11">
        <v>42177</v>
      </c>
      <c r="C88" t="s">
        <v>44</v>
      </c>
      <c r="D88" s="12" t="s">
        <v>15</v>
      </c>
      <c r="E88" t="s">
        <v>87</v>
      </c>
      <c r="F88" s="6">
        <v>198</v>
      </c>
      <c r="H88" s="6">
        <f t="shared" si="6"/>
        <v>198</v>
      </c>
      <c r="J88" s="6">
        <f t="shared" si="9"/>
        <v>0</v>
      </c>
      <c r="K88" s="6">
        <f t="shared" si="7"/>
        <v>0</v>
      </c>
      <c r="L88" s="6">
        <f t="shared" si="8"/>
        <v>67499.275600000008</v>
      </c>
    </row>
    <row r="89" spans="1:12" x14ac:dyDescent="0.25">
      <c r="A89" s="11">
        <v>42173</v>
      </c>
      <c r="B89" s="11">
        <v>42177</v>
      </c>
      <c r="C89" t="s">
        <v>44</v>
      </c>
      <c r="D89" s="12" t="s">
        <v>15</v>
      </c>
      <c r="E89" t="s">
        <v>87</v>
      </c>
      <c r="F89" s="6">
        <v>297</v>
      </c>
      <c r="H89" s="6">
        <f t="shared" si="6"/>
        <v>297</v>
      </c>
      <c r="J89" s="6">
        <f t="shared" si="9"/>
        <v>0</v>
      </c>
      <c r="K89" s="6">
        <f t="shared" si="7"/>
        <v>0</v>
      </c>
      <c r="L89" s="6">
        <f t="shared" si="8"/>
        <v>67202.275600000008</v>
      </c>
    </row>
    <row r="90" spans="1:12" x14ac:dyDescent="0.25">
      <c r="A90" s="11">
        <v>42173</v>
      </c>
      <c r="B90" s="11">
        <v>42177</v>
      </c>
      <c r="C90" t="s">
        <v>44</v>
      </c>
      <c r="D90" s="12" t="s">
        <v>15</v>
      </c>
      <c r="E90" t="s">
        <v>87</v>
      </c>
      <c r="F90" s="6">
        <v>396</v>
      </c>
      <c r="H90" s="6">
        <f t="shared" si="6"/>
        <v>396</v>
      </c>
      <c r="J90" s="6">
        <f t="shared" si="9"/>
        <v>0</v>
      </c>
      <c r="K90" s="6">
        <f t="shared" si="7"/>
        <v>0</v>
      </c>
      <c r="L90" s="6">
        <f t="shared" si="8"/>
        <v>66806.275600000008</v>
      </c>
    </row>
    <row r="91" spans="1:12" x14ac:dyDescent="0.25">
      <c r="A91" s="11">
        <v>42185</v>
      </c>
      <c r="B91" s="11">
        <v>42185</v>
      </c>
      <c r="C91" t="s">
        <v>44</v>
      </c>
      <c r="D91" s="12" t="s">
        <v>15</v>
      </c>
      <c r="E91" t="s">
        <v>74</v>
      </c>
      <c r="F91" s="6">
        <v>406.48</v>
      </c>
      <c r="H91" s="6">
        <f t="shared" si="6"/>
        <v>406.48</v>
      </c>
      <c r="J91" s="6">
        <f t="shared" si="9"/>
        <v>0</v>
      </c>
      <c r="K91" s="6">
        <f t="shared" si="7"/>
        <v>0</v>
      </c>
      <c r="L91" s="6">
        <f t="shared" si="8"/>
        <v>66399.795600000012</v>
      </c>
    </row>
    <row r="92" spans="1:12" x14ac:dyDescent="0.25">
      <c r="A92" s="11">
        <v>42185</v>
      </c>
      <c r="B92" s="11">
        <v>42185</v>
      </c>
      <c r="C92" t="s">
        <v>65</v>
      </c>
      <c r="D92" s="12" t="s">
        <v>19</v>
      </c>
      <c r="E92" t="s">
        <v>75</v>
      </c>
      <c r="F92" s="6">
        <v>21.98</v>
      </c>
      <c r="H92" s="6">
        <f t="shared" si="6"/>
        <v>21.98</v>
      </c>
      <c r="J92" s="6">
        <f t="shared" si="9"/>
        <v>9.6712000000000007</v>
      </c>
      <c r="K92" s="6">
        <f t="shared" si="7"/>
        <v>0</v>
      </c>
      <c r="L92" s="6">
        <f t="shared" si="8"/>
        <v>66377.815600000016</v>
      </c>
    </row>
    <row r="93" spans="1:12" x14ac:dyDescent="0.25">
      <c r="A93" s="11">
        <v>42185</v>
      </c>
      <c r="B93" s="11">
        <v>42195</v>
      </c>
      <c r="C93" t="s">
        <v>18</v>
      </c>
      <c r="D93" s="12" t="s">
        <v>19</v>
      </c>
      <c r="E93" t="s">
        <v>93</v>
      </c>
      <c r="H93" s="6">
        <f t="shared" si="6"/>
        <v>0</v>
      </c>
      <c r="I93" s="6">
        <v>255.1</v>
      </c>
      <c r="J93" s="6">
        <f t="shared" si="9"/>
        <v>112.244</v>
      </c>
      <c r="K93" s="6">
        <f t="shared" si="7"/>
        <v>367.34399999999999</v>
      </c>
      <c r="L93" s="6">
        <f t="shared" si="8"/>
        <v>66010.471600000019</v>
      </c>
    </row>
    <row r="94" spans="1:12" x14ac:dyDescent="0.25">
      <c r="A94" s="11">
        <v>42185</v>
      </c>
      <c r="B94" s="11">
        <v>42195</v>
      </c>
      <c r="C94" t="s">
        <v>18</v>
      </c>
      <c r="D94" s="12" t="s">
        <v>19</v>
      </c>
      <c r="E94" t="s">
        <v>93</v>
      </c>
      <c r="H94" s="6">
        <f t="shared" si="6"/>
        <v>0</v>
      </c>
      <c r="I94" s="6">
        <v>150.72999999999999</v>
      </c>
      <c r="J94" s="6">
        <f t="shared" si="9"/>
        <v>66.32119999999999</v>
      </c>
      <c r="K94" s="6">
        <f t="shared" si="7"/>
        <v>217.05119999999999</v>
      </c>
      <c r="L94" s="6">
        <f t="shared" si="8"/>
        <v>65793.420400000017</v>
      </c>
    </row>
    <row r="95" spans="1:12" x14ac:dyDescent="0.25">
      <c r="A95" s="11">
        <v>42185</v>
      </c>
      <c r="B95" s="11">
        <v>42195</v>
      </c>
      <c r="C95" t="s">
        <v>18</v>
      </c>
      <c r="D95" s="12" t="s">
        <v>19</v>
      </c>
      <c r="E95" t="s">
        <v>93</v>
      </c>
      <c r="F95" s="16"/>
      <c r="H95" s="6">
        <f t="shared" si="6"/>
        <v>0</v>
      </c>
      <c r="I95" s="6">
        <v>60.07</v>
      </c>
      <c r="J95" s="6">
        <f t="shared" si="9"/>
        <v>26.430800000000001</v>
      </c>
      <c r="K95" s="6">
        <f t="shared" si="7"/>
        <v>86.500799999999998</v>
      </c>
      <c r="L95" s="6">
        <f t="shared" si="8"/>
        <v>65706.919600000023</v>
      </c>
    </row>
    <row r="96" spans="1:12" x14ac:dyDescent="0.25">
      <c r="A96" s="11">
        <v>42185</v>
      </c>
      <c r="B96" s="11">
        <v>42195</v>
      </c>
      <c r="C96" t="s">
        <v>16</v>
      </c>
      <c r="D96" s="12" t="s">
        <v>19</v>
      </c>
      <c r="E96" t="s">
        <v>79</v>
      </c>
      <c r="F96" s="16"/>
      <c r="G96" s="16"/>
      <c r="H96" s="6">
        <f t="shared" si="6"/>
        <v>0</v>
      </c>
      <c r="I96" s="6">
        <v>155.68</v>
      </c>
      <c r="J96" s="6">
        <f>IF(G96=0, IF(D96="Y", (F96*$G$5) + (I96*$G$5), 0), 0)</f>
        <v>68.499200000000002</v>
      </c>
      <c r="K96" s="6">
        <f t="shared" si="7"/>
        <v>224.17920000000001</v>
      </c>
      <c r="L96" s="6">
        <f t="shared" si="8"/>
        <v>65482.740400000024</v>
      </c>
    </row>
    <row r="97" spans="1:12" x14ac:dyDescent="0.25">
      <c r="A97" s="11">
        <v>42185</v>
      </c>
      <c r="B97" s="11">
        <v>42185</v>
      </c>
      <c r="C97" t="s">
        <v>17</v>
      </c>
      <c r="D97" s="12" t="s">
        <v>15</v>
      </c>
      <c r="E97" s="13" t="s">
        <v>72</v>
      </c>
      <c r="F97" s="16"/>
      <c r="G97" s="16"/>
      <c r="H97" s="6">
        <f t="shared" si="6"/>
        <v>0</v>
      </c>
      <c r="J97" s="6">
        <f>IF(G97=0, IF(D97="Y", (F97*$G$5) + (I97*$G$5), 0), 0)</f>
        <v>0</v>
      </c>
      <c r="K97" s="6">
        <f t="shared" si="7"/>
        <v>0</v>
      </c>
      <c r="L97" s="6">
        <f t="shared" si="8"/>
        <v>65482.740400000024</v>
      </c>
    </row>
    <row r="98" spans="1:12" x14ac:dyDescent="0.25">
      <c r="A98" s="11">
        <v>42181</v>
      </c>
      <c r="B98" s="11"/>
      <c r="C98" t="s">
        <v>44</v>
      </c>
      <c r="D98" s="12" t="s">
        <v>15</v>
      </c>
      <c r="E98" t="s">
        <v>87</v>
      </c>
      <c r="F98" s="16"/>
      <c r="G98" s="16"/>
      <c r="H98" s="6">
        <f t="shared" si="6"/>
        <v>0</v>
      </c>
      <c r="I98" s="6">
        <v>34</v>
      </c>
      <c r="J98" s="6">
        <f>IF(G98=0, IF(D98="Y", (F98*$G$5) + (I98*$G$5), 0), 0)</f>
        <v>0</v>
      </c>
      <c r="K98" s="6">
        <f t="shared" si="7"/>
        <v>34</v>
      </c>
      <c r="L98" s="6">
        <f t="shared" si="8"/>
        <v>65448.740400000024</v>
      </c>
    </row>
    <row r="99" spans="1:12" x14ac:dyDescent="0.25">
      <c r="A99" s="11">
        <v>42185</v>
      </c>
      <c r="B99" s="11"/>
      <c r="C99" t="s">
        <v>44</v>
      </c>
      <c r="D99" s="12" t="s">
        <v>15</v>
      </c>
      <c r="E99" t="s">
        <v>87</v>
      </c>
      <c r="F99" s="16"/>
      <c r="G99" s="16"/>
      <c r="H99" s="6">
        <f t="shared" si="6"/>
        <v>0</v>
      </c>
      <c r="I99" s="6">
        <v>642.27</v>
      </c>
      <c r="J99" s="6">
        <f t="shared" si="9"/>
        <v>0</v>
      </c>
      <c r="K99" s="6">
        <f t="shared" si="7"/>
        <v>642.27</v>
      </c>
      <c r="L99" s="6">
        <f t="shared" si="8"/>
        <v>64806.470400000027</v>
      </c>
    </row>
    <row r="100" spans="1:12" x14ac:dyDescent="0.25">
      <c r="A100" s="11">
        <v>42185</v>
      </c>
      <c r="B100" s="11"/>
      <c r="C100" t="s">
        <v>44</v>
      </c>
      <c r="D100" s="12" t="s">
        <v>15</v>
      </c>
      <c r="E100" t="s">
        <v>87</v>
      </c>
      <c r="H100" s="6">
        <f t="shared" si="6"/>
        <v>0</v>
      </c>
      <c r="I100" s="6">
        <v>449.83</v>
      </c>
      <c r="J100" s="6">
        <f t="shared" si="9"/>
        <v>0</v>
      </c>
      <c r="K100" s="6">
        <f t="shared" si="7"/>
        <v>449.83</v>
      </c>
      <c r="L100" s="6">
        <f t="shared" si="8"/>
        <v>64356.640400000026</v>
      </c>
    </row>
    <row r="101" spans="1:12" x14ac:dyDescent="0.25">
      <c r="A101" s="11">
        <v>42185</v>
      </c>
      <c r="B101" s="11"/>
      <c r="C101" t="s">
        <v>44</v>
      </c>
      <c r="D101" s="12" t="s">
        <v>15</v>
      </c>
      <c r="E101" t="s">
        <v>87</v>
      </c>
      <c r="H101" s="6">
        <f t="shared" si="6"/>
        <v>0</v>
      </c>
      <c r="I101" s="6">
        <v>615.64</v>
      </c>
      <c r="J101" s="6">
        <f t="shared" si="9"/>
        <v>0</v>
      </c>
      <c r="K101" s="6">
        <f t="shared" si="7"/>
        <v>615.64</v>
      </c>
      <c r="L101" s="6">
        <f t="shared" si="8"/>
        <v>63741.000400000026</v>
      </c>
    </row>
    <row r="102" spans="1:12" x14ac:dyDescent="0.25">
      <c r="A102" s="11"/>
      <c r="B102" s="11"/>
      <c r="C102" t="s">
        <v>44</v>
      </c>
      <c r="D102" s="12" t="s">
        <v>15</v>
      </c>
      <c r="E102" t="s">
        <v>87</v>
      </c>
      <c r="H102" s="6">
        <f t="shared" si="6"/>
        <v>0</v>
      </c>
      <c r="J102" s="6">
        <f t="shared" si="9"/>
        <v>0</v>
      </c>
      <c r="K102" s="6">
        <f t="shared" si="7"/>
        <v>0</v>
      </c>
      <c r="L102" s="6">
        <f t="shared" si="8"/>
        <v>63741.000400000026</v>
      </c>
    </row>
    <row r="103" spans="1:12" x14ac:dyDescent="0.25">
      <c r="A103" s="11">
        <v>42185</v>
      </c>
      <c r="B103" s="11"/>
      <c r="C103" t="s">
        <v>44</v>
      </c>
      <c r="D103" s="12" t="s">
        <v>15</v>
      </c>
      <c r="E103" t="s">
        <v>87</v>
      </c>
      <c r="H103" s="6">
        <f t="shared" si="6"/>
        <v>0</v>
      </c>
      <c r="I103" s="6">
        <v>169.48</v>
      </c>
      <c r="J103" s="6">
        <f t="shared" si="9"/>
        <v>0</v>
      </c>
      <c r="K103" s="6">
        <f t="shared" si="7"/>
        <v>169.48</v>
      </c>
      <c r="L103" s="6">
        <f t="shared" si="8"/>
        <v>63571.520400000023</v>
      </c>
    </row>
    <row r="104" spans="1:12" x14ac:dyDescent="0.25">
      <c r="A104" s="11">
        <v>42186</v>
      </c>
      <c r="B104" s="11"/>
      <c r="C104" t="s">
        <v>44</v>
      </c>
      <c r="D104" s="12" t="s">
        <v>15</v>
      </c>
      <c r="E104" t="s">
        <v>87</v>
      </c>
      <c r="H104" s="6">
        <f t="shared" si="6"/>
        <v>0</v>
      </c>
      <c r="I104" s="6">
        <v>166.28</v>
      </c>
      <c r="J104" s="6">
        <f t="shared" si="9"/>
        <v>0</v>
      </c>
      <c r="K104" s="6">
        <f t="shared" si="7"/>
        <v>166.28</v>
      </c>
      <c r="L104" s="6">
        <f t="shared" si="8"/>
        <v>63405.240400000024</v>
      </c>
    </row>
    <row r="105" spans="1:12" x14ac:dyDescent="0.25">
      <c r="A105" s="11">
        <v>42192</v>
      </c>
      <c r="B105" s="11"/>
      <c r="C105" t="s">
        <v>44</v>
      </c>
      <c r="D105" s="12" t="s">
        <v>15</v>
      </c>
      <c r="E105" t="s">
        <v>87</v>
      </c>
      <c r="H105" s="6">
        <f t="shared" si="6"/>
        <v>0</v>
      </c>
      <c r="I105" s="6">
        <v>45.55</v>
      </c>
      <c r="J105" s="6">
        <f t="shared" si="9"/>
        <v>0</v>
      </c>
      <c r="K105" s="6">
        <f t="shared" si="7"/>
        <v>45.55</v>
      </c>
      <c r="L105" s="6">
        <f t="shared" si="8"/>
        <v>63359.690400000021</v>
      </c>
    </row>
    <row r="106" spans="1:12" x14ac:dyDescent="0.25">
      <c r="A106" s="11">
        <v>42178</v>
      </c>
      <c r="B106" s="11"/>
      <c r="C106" t="s">
        <v>44</v>
      </c>
      <c r="D106" s="12" t="s">
        <v>15</v>
      </c>
      <c r="E106" t="s">
        <v>80</v>
      </c>
      <c r="H106" s="6">
        <f t="shared" si="6"/>
        <v>0</v>
      </c>
      <c r="I106" s="6">
        <v>-274.66000000000003</v>
      </c>
      <c r="J106" s="6">
        <f t="shared" si="9"/>
        <v>0</v>
      </c>
      <c r="K106" s="6">
        <f t="shared" si="7"/>
        <v>-274.66000000000003</v>
      </c>
      <c r="L106" s="6">
        <f t="shared" si="8"/>
        <v>63634.350400000025</v>
      </c>
    </row>
    <row r="107" spans="1:12" x14ac:dyDescent="0.25">
      <c r="A107" s="11">
        <v>42177</v>
      </c>
      <c r="B107" s="11"/>
      <c r="C107" t="s">
        <v>21</v>
      </c>
      <c r="D107" s="12" t="s">
        <v>19</v>
      </c>
      <c r="E107" t="s">
        <v>81</v>
      </c>
      <c r="H107" s="6">
        <f t="shared" si="6"/>
        <v>0</v>
      </c>
      <c r="I107" s="6">
        <v>145</v>
      </c>
      <c r="J107" s="6">
        <f t="shared" si="9"/>
        <v>63.8</v>
      </c>
      <c r="K107" s="6">
        <f t="shared" si="7"/>
        <v>208.8</v>
      </c>
      <c r="L107" s="6">
        <f t="shared" si="8"/>
        <v>63425.550400000022</v>
      </c>
    </row>
    <row r="108" spans="1:12" x14ac:dyDescent="0.25">
      <c r="A108" s="11"/>
      <c r="B108" s="11"/>
      <c r="H108" s="6">
        <f t="shared" si="6"/>
        <v>0</v>
      </c>
      <c r="J108" s="6">
        <f t="shared" si="9"/>
        <v>0</v>
      </c>
      <c r="K108" s="6">
        <f t="shared" si="7"/>
        <v>0</v>
      </c>
      <c r="L108" s="6">
        <f t="shared" si="8"/>
        <v>63425.550400000022</v>
      </c>
    </row>
    <row r="109" spans="1:12" x14ac:dyDescent="0.25">
      <c r="A109" s="11"/>
      <c r="B109" s="11"/>
      <c r="H109" s="6">
        <f t="shared" si="6"/>
        <v>0</v>
      </c>
      <c r="J109" s="6">
        <f t="shared" si="9"/>
        <v>0</v>
      </c>
      <c r="K109" s="6">
        <f t="shared" si="7"/>
        <v>0</v>
      </c>
      <c r="L109" s="6">
        <f t="shared" si="8"/>
        <v>63425.550400000022</v>
      </c>
    </row>
    <row r="110" spans="1:12" x14ac:dyDescent="0.25">
      <c r="A110" s="11"/>
      <c r="B110" s="11"/>
      <c r="H110" s="6">
        <f t="shared" si="6"/>
        <v>0</v>
      </c>
      <c r="J110" s="6">
        <f t="shared" si="9"/>
        <v>0</v>
      </c>
      <c r="K110" s="6">
        <f t="shared" si="7"/>
        <v>0</v>
      </c>
      <c r="L110" s="6">
        <f t="shared" si="8"/>
        <v>63425.550400000022</v>
      </c>
    </row>
    <row r="111" spans="1:12" x14ac:dyDescent="0.25">
      <c r="A111" s="11"/>
      <c r="B111" s="11"/>
      <c r="H111" s="6">
        <f t="shared" si="6"/>
        <v>0</v>
      </c>
      <c r="J111" s="6">
        <f t="shared" si="9"/>
        <v>0</v>
      </c>
      <c r="K111" s="6">
        <f t="shared" si="7"/>
        <v>0</v>
      </c>
      <c r="L111" s="6">
        <f t="shared" si="8"/>
        <v>63425.550400000022</v>
      </c>
    </row>
    <row r="112" spans="1:12" x14ac:dyDescent="0.25">
      <c r="A112" s="11"/>
      <c r="B112" s="11"/>
      <c r="H112" s="6">
        <f t="shared" si="6"/>
        <v>0</v>
      </c>
      <c r="J112" s="6">
        <f t="shared" si="9"/>
        <v>0</v>
      </c>
      <c r="K112" s="6">
        <f t="shared" si="7"/>
        <v>0</v>
      </c>
      <c r="L112" s="6">
        <f t="shared" si="8"/>
        <v>63425.550400000022</v>
      </c>
    </row>
    <row r="113" spans="1:16" x14ac:dyDescent="0.25">
      <c r="A113" s="11"/>
      <c r="B113" s="11"/>
      <c r="H113" s="6">
        <f t="shared" si="6"/>
        <v>0</v>
      </c>
      <c r="J113" s="6">
        <f t="shared" si="9"/>
        <v>0</v>
      </c>
      <c r="K113" s="6">
        <f t="shared" si="7"/>
        <v>0</v>
      </c>
      <c r="L113" s="6">
        <f t="shared" si="8"/>
        <v>63425.550400000022</v>
      </c>
    </row>
    <row r="114" spans="1:16" x14ac:dyDescent="0.25">
      <c r="A114" s="11"/>
      <c r="B114" s="11"/>
      <c r="H114" s="6">
        <f t="shared" si="6"/>
        <v>0</v>
      </c>
      <c r="J114" s="6">
        <f t="shared" si="9"/>
        <v>0</v>
      </c>
      <c r="K114" s="6">
        <f t="shared" si="7"/>
        <v>0</v>
      </c>
      <c r="L114" s="6">
        <f t="shared" si="8"/>
        <v>63425.550400000022</v>
      </c>
    </row>
    <row r="115" spans="1:16" x14ac:dyDescent="0.25">
      <c r="A115" s="11"/>
      <c r="B115" s="11"/>
      <c r="H115" s="6">
        <f t="shared" si="6"/>
        <v>0</v>
      </c>
      <c r="J115" s="6">
        <f t="shared" si="9"/>
        <v>0</v>
      </c>
      <c r="K115" s="6">
        <f t="shared" si="7"/>
        <v>0</v>
      </c>
      <c r="L115" s="6">
        <f t="shared" si="8"/>
        <v>63425.550400000022</v>
      </c>
    </row>
    <row r="116" spans="1:16" x14ac:dyDescent="0.25">
      <c r="A116" s="11"/>
      <c r="B116" s="11"/>
      <c r="H116" s="6">
        <f t="shared" si="6"/>
        <v>0</v>
      </c>
      <c r="J116" s="6">
        <f t="shared" si="9"/>
        <v>0</v>
      </c>
      <c r="K116" s="6">
        <f t="shared" si="7"/>
        <v>0</v>
      </c>
      <c r="L116" s="6">
        <f t="shared" si="8"/>
        <v>63425.550400000022</v>
      </c>
    </row>
    <row r="117" spans="1:16" x14ac:dyDescent="0.25">
      <c r="A117" s="11"/>
      <c r="B117" s="11"/>
      <c r="H117" s="6">
        <f t="shared" si="6"/>
        <v>0</v>
      </c>
      <c r="J117" s="6">
        <f t="shared" si="9"/>
        <v>0</v>
      </c>
      <c r="K117" s="6">
        <f t="shared" si="7"/>
        <v>0</v>
      </c>
      <c r="L117" s="6">
        <f t="shared" si="8"/>
        <v>63425.550400000022</v>
      </c>
    </row>
    <row r="118" spans="1:16" x14ac:dyDescent="0.25">
      <c r="A118" s="11"/>
      <c r="B118" s="11"/>
      <c r="E118" s="13"/>
      <c r="H118" s="6">
        <f t="shared" si="6"/>
        <v>0</v>
      </c>
      <c r="J118" s="6">
        <f t="shared" si="9"/>
        <v>0</v>
      </c>
      <c r="K118" s="6">
        <f t="shared" si="7"/>
        <v>0</v>
      </c>
      <c r="L118" s="6">
        <f t="shared" si="8"/>
        <v>63425.550400000022</v>
      </c>
    </row>
    <row r="119" spans="1:16" x14ac:dyDescent="0.25">
      <c r="A119" s="11"/>
      <c r="B119" s="11"/>
      <c r="E119" s="13"/>
      <c r="H119" s="6">
        <f t="shared" si="6"/>
        <v>0</v>
      </c>
      <c r="J119" s="6">
        <f t="shared" si="9"/>
        <v>0</v>
      </c>
      <c r="K119" s="6">
        <f t="shared" si="7"/>
        <v>0</v>
      </c>
      <c r="L119" s="6">
        <f t="shared" si="8"/>
        <v>63425.550400000022</v>
      </c>
    </row>
    <row r="120" spans="1:16" x14ac:dyDescent="0.25">
      <c r="A120" s="11"/>
      <c r="B120" s="11"/>
      <c r="H120" s="6">
        <f t="shared" si="6"/>
        <v>0</v>
      </c>
      <c r="J120" s="6">
        <f t="shared" si="9"/>
        <v>0</v>
      </c>
      <c r="K120" s="6">
        <f t="shared" si="7"/>
        <v>0</v>
      </c>
      <c r="L120" s="6">
        <f t="shared" si="8"/>
        <v>63425.550400000022</v>
      </c>
      <c r="N120" s="17"/>
      <c r="O120" s="14"/>
      <c r="P120" s="17"/>
    </row>
    <row r="121" spans="1:16" x14ac:dyDescent="0.25">
      <c r="A121" s="11"/>
      <c r="B121" s="11"/>
      <c r="H121" s="6">
        <f t="shared" si="6"/>
        <v>0</v>
      </c>
      <c r="J121" s="6">
        <f t="shared" si="9"/>
        <v>0</v>
      </c>
      <c r="K121" s="6">
        <f t="shared" si="7"/>
        <v>0</v>
      </c>
      <c r="L121" s="6">
        <f t="shared" si="8"/>
        <v>63425.550400000022</v>
      </c>
      <c r="N121" s="17"/>
      <c r="O121" s="14"/>
      <c r="P121" s="17"/>
    </row>
    <row r="122" spans="1:16" x14ac:dyDescent="0.25">
      <c r="A122" s="11"/>
      <c r="B122" s="11"/>
      <c r="H122" s="6">
        <f t="shared" si="6"/>
        <v>0</v>
      </c>
      <c r="J122" s="6">
        <f t="shared" si="9"/>
        <v>0</v>
      </c>
      <c r="K122" s="6">
        <f t="shared" si="7"/>
        <v>0</v>
      </c>
      <c r="L122" s="6">
        <f t="shared" si="8"/>
        <v>63425.550400000022</v>
      </c>
      <c r="N122" s="17"/>
      <c r="O122" s="14"/>
      <c r="P122" s="17"/>
    </row>
    <row r="123" spans="1:16" x14ac:dyDescent="0.25">
      <c r="A123" s="11"/>
      <c r="B123" s="11"/>
      <c r="H123" s="6">
        <f t="shared" si="6"/>
        <v>0</v>
      </c>
      <c r="J123" s="6">
        <f t="shared" si="9"/>
        <v>0</v>
      </c>
      <c r="K123" s="6">
        <f t="shared" si="7"/>
        <v>0</v>
      </c>
      <c r="L123" s="6">
        <f t="shared" si="8"/>
        <v>63425.550400000022</v>
      </c>
      <c r="N123" s="17"/>
      <c r="O123" s="14"/>
      <c r="P123" s="16"/>
    </row>
    <row r="124" spans="1:16" x14ac:dyDescent="0.25">
      <c r="A124" s="11"/>
      <c r="B124" s="11"/>
      <c r="H124" s="6">
        <f t="shared" si="6"/>
        <v>0</v>
      </c>
      <c r="J124" s="6">
        <f t="shared" si="9"/>
        <v>0</v>
      </c>
      <c r="K124" s="6">
        <f t="shared" si="7"/>
        <v>0</v>
      </c>
      <c r="L124" s="6">
        <f t="shared" si="8"/>
        <v>63425.550400000022</v>
      </c>
    </row>
    <row r="125" spans="1:16" x14ac:dyDescent="0.25">
      <c r="A125" s="11"/>
      <c r="B125" s="11"/>
      <c r="H125" s="6">
        <f t="shared" si="6"/>
        <v>0</v>
      </c>
      <c r="J125" s="6">
        <f t="shared" si="9"/>
        <v>0</v>
      </c>
      <c r="K125" s="6">
        <f t="shared" si="7"/>
        <v>0</v>
      </c>
      <c r="L125" s="6">
        <f t="shared" si="8"/>
        <v>63425.550400000022</v>
      </c>
    </row>
    <row r="126" spans="1:16" x14ac:dyDescent="0.25">
      <c r="A126" s="11"/>
      <c r="B126" s="11"/>
      <c r="H126" s="6">
        <f t="shared" si="6"/>
        <v>0</v>
      </c>
      <c r="J126" s="6">
        <f t="shared" si="9"/>
        <v>0</v>
      </c>
      <c r="K126" s="6">
        <f t="shared" si="7"/>
        <v>0</v>
      </c>
      <c r="L126" s="6">
        <f t="shared" si="8"/>
        <v>63425.550400000022</v>
      </c>
    </row>
    <row r="127" spans="1:16" x14ac:dyDescent="0.25">
      <c r="A127" s="11"/>
      <c r="B127" s="11"/>
      <c r="H127" s="6">
        <f t="shared" si="6"/>
        <v>0</v>
      </c>
      <c r="J127" s="6">
        <f t="shared" si="9"/>
        <v>0</v>
      </c>
      <c r="K127" s="6">
        <f t="shared" si="7"/>
        <v>0</v>
      </c>
      <c r="L127" s="6">
        <f t="shared" si="8"/>
        <v>63425.550400000022</v>
      </c>
    </row>
    <row r="128" spans="1:16" x14ac:dyDescent="0.25">
      <c r="A128" s="11"/>
      <c r="B128" s="11"/>
      <c r="H128" s="6">
        <f t="shared" si="6"/>
        <v>0</v>
      </c>
      <c r="J128" s="6">
        <f t="shared" si="9"/>
        <v>0</v>
      </c>
      <c r="K128" s="6">
        <f t="shared" si="7"/>
        <v>0</v>
      </c>
      <c r="L128" s="6">
        <f t="shared" si="8"/>
        <v>63425.550400000022</v>
      </c>
    </row>
    <row r="129" spans="1:12" x14ac:dyDescent="0.25">
      <c r="A129" s="11"/>
      <c r="B129" s="11"/>
      <c r="H129" s="6">
        <f t="shared" si="6"/>
        <v>0</v>
      </c>
      <c r="J129" s="6">
        <f t="shared" si="9"/>
        <v>0</v>
      </c>
      <c r="K129" s="6">
        <f t="shared" si="7"/>
        <v>0</v>
      </c>
      <c r="L129" s="6">
        <f t="shared" si="8"/>
        <v>63425.550400000022</v>
      </c>
    </row>
    <row r="130" spans="1:12" x14ac:dyDescent="0.25">
      <c r="A130" s="11"/>
      <c r="B130" s="11"/>
      <c r="H130" s="6">
        <f t="shared" si="6"/>
        <v>0</v>
      </c>
      <c r="J130" s="6">
        <f t="shared" si="9"/>
        <v>0</v>
      </c>
      <c r="K130" s="6">
        <f t="shared" si="7"/>
        <v>0</v>
      </c>
      <c r="L130" s="6">
        <f t="shared" si="8"/>
        <v>63425.550400000022</v>
      </c>
    </row>
    <row r="131" spans="1:12" x14ac:dyDescent="0.25">
      <c r="A131" s="11"/>
      <c r="B131" s="11"/>
      <c r="H131" s="6">
        <f t="shared" si="6"/>
        <v>0</v>
      </c>
      <c r="J131" s="6">
        <f t="shared" si="9"/>
        <v>0</v>
      </c>
      <c r="K131" s="6">
        <f t="shared" si="7"/>
        <v>0</v>
      </c>
      <c r="L131" s="6">
        <f t="shared" si="8"/>
        <v>63425.550400000022</v>
      </c>
    </row>
    <row r="132" spans="1:12" x14ac:dyDescent="0.25">
      <c r="A132" s="11"/>
      <c r="B132" s="11"/>
      <c r="H132" s="6">
        <f t="shared" si="6"/>
        <v>0</v>
      </c>
      <c r="J132" s="6">
        <f t="shared" si="9"/>
        <v>0</v>
      </c>
      <c r="K132" s="6">
        <f t="shared" si="7"/>
        <v>0</v>
      </c>
      <c r="L132" s="6">
        <f t="shared" si="8"/>
        <v>63425.550400000022</v>
      </c>
    </row>
    <row r="133" spans="1:12" x14ac:dyDescent="0.25">
      <c r="A133" s="11"/>
      <c r="B133" s="11"/>
      <c r="H133" s="6">
        <f t="shared" si="6"/>
        <v>0</v>
      </c>
      <c r="J133" s="6">
        <f t="shared" si="9"/>
        <v>0</v>
      </c>
      <c r="K133" s="6">
        <f t="shared" si="7"/>
        <v>0</v>
      </c>
      <c r="L133" s="6">
        <f t="shared" si="8"/>
        <v>63425.550400000022</v>
      </c>
    </row>
    <row r="134" spans="1:12" x14ac:dyDescent="0.25">
      <c r="A134" s="11"/>
      <c r="B134" s="11"/>
      <c r="H134" s="6">
        <f t="shared" si="6"/>
        <v>0</v>
      </c>
      <c r="J134" s="6">
        <f t="shared" si="9"/>
        <v>0</v>
      </c>
      <c r="K134" s="6">
        <f t="shared" si="7"/>
        <v>0</v>
      </c>
      <c r="L134" s="6">
        <f t="shared" si="8"/>
        <v>63425.550400000022</v>
      </c>
    </row>
    <row r="135" spans="1:12" x14ac:dyDescent="0.25">
      <c r="A135" s="11"/>
      <c r="B135" s="11"/>
      <c r="H135" s="6">
        <f t="shared" si="6"/>
        <v>0</v>
      </c>
      <c r="J135" s="6">
        <f t="shared" si="9"/>
        <v>0</v>
      </c>
      <c r="K135" s="6">
        <f t="shared" si="7"/>
        <v>0</v>
      </c>
      <c r="L135" s="6">
        <f t="shared" si="8"/>
        <v>63425.550400000022</v>
      </c>
    </row>
    <row r="136" spans="1:12" x14ac:dyDescent="0.25">
      <c r="A136" s="11"/>
      <c r="B136" s="11"/>
      <c r="H136" s="6">
        <f t="shared" si="6"/>
        <v>0</v>
      </c>
      <c r="J136" s="6">
        <f t="shared" si="9"/>
        <v>0</v>
      </c>
      <c r="K136" s="6">
        <f t="shared" si="7"/>
        <v>0</v>
      </c>
      <c r="L136" s="6">
        <f t="shared" si="8"/>
        <v>63425.550400000022</v>
      </c>
    </row>
    <row r="137" spans="1:12" x14ac:dyDescent="0.25">
      <c r="A137" s="11"/>
      <c r="B137" s="11"/>
      <c r="H137" s="6">
        <f t="shared" si="6"/>
        <v>0</v>
      </c>
      <c r="J137" s="6">
        <f t="shared" si="9"/>
        <v>0</v>
      </c>
      <c r="K137" s="6">
        <f t="shared" si="7"/>
        <v>0</v>
      </c>
      <c r="L137" s="6">
        <f t="shared" si="8"/>
        <v>63425.550400000022</v>
      </c>
    </row>
    <row r="138" spans="1:12" x14ac:dyDescent="0.25">
      <c r="A138" s="11"/>
      <c r="B138" s="11"/>
      <c r="H138" s="6">
        <f t="shared" ref="H138:H198" si="10">F138+G138</f>
        <v>0</v>
      </c>
      <c r="J138" s="6">
        <f t="shared" ref="J138:J198" si="11">IF(G138=0, IF(D138="Y", (F138*$G$5) + (I138*$G$5), 0), 0)</f>
        <v>0</v>
      </c>
      <c r="K138" s="6">
        <f t="shared" ref="K138:K198" si="12">IF(H138&gt;0, 0, I138+J138)</f>
        <v>0</v>
      </c>
      <c r="L138" s="6">
        <f t="shared" ref="L138:L198" si="13">L137-H138-K138</f>
        <v>63425.550400000022</v>
      </c>
    </row>
    <row r="139" spans="1:12" x14ac:dyDescent="0.25">
      <c r="A139" s="11"/>
      <c r="B139" s="11"/>
      <c r="H139" s="6">
        <f t="shared" si="10"/>
        <v>0</v>
      </c>
      <c r="J139" s="6">
        <f t="shared" si="11"/>
        <v>0</v>
      </c>
      <c r="K139" s="6">
        <f t="shared" si="12"/>
        <v>0</v>
      </c>
      <c r="L139" s="6">
        <f t="shared" si="13"/>
        <v>63425.550400000022</v>
      </c>
    </row>
    <row r="140" spans="1:12" x14ac:dyDescent="0.25">
      <c r="A140" s="11"/>
      <c r="B140" s="11"/>
      <c r="H140" s="6">
        <f t="shared" si="10"/>
        <v>0</v>
      </c>
      <c r="J140" s="6">
        <f t="shared" si="11"/>
        <v>0</v>
      </c>
      <c r="K140" s="6">
        <f t="shared" si="12"/>
        <v>0</v>
      </c>
      <c r="L140" s="6">
        <f t="shared" si="13"/>
        <v>63425.550400000022</v>
      </c>
    </row>
    <row r="141" spans="1:12" x14ac:dyDescent="0.25">
      <c r="A141" s="11"/>
      <c r="B141" s="11"/>
      <c r="H141" s="6">
        <f t="shared" si="10"/>
        <v>0</v>
      </c>
      <c r="J141" s="6">
        <f t="shared" si="11"/>
        <v>0</v>
      </c>
      <c r="K141" s="6">
        <f t="shared" si="12"/>
        <v>0</v>
      </c>
      <c r="L141" s="6">
        <f t="shared" si="13"/>
        <v>63425.550400000022</v>
      </c>
    </row>
    <row r="142" spans="1:12" x14ac:dyDescent="0.25">
      <c r="A142" s="11"/>
      <c r="B142" s="11"/>
      <c r="H142" s="6">
        <f t="shared" si="10"/>
        <v>0</v>
      </c>
      <c r="J142" s="6">
        <f t="shared" si="11"/>
        <v>0</v>
      </c>
      <c r="K142" s="6">
        <f t="shared" si="12"/>
        <v>0</v>
      </c>
      <c r="L142" s="6">
        <f t="shared" si="13"/>
        <v>63425.550400000022</v>
      </c>
    </row>
    <row r="143" spans="1:12" x14ac:dyDescent="0.25">
      <c r="A143" s="11"/>
      <c r="B143" s="11"/>
      <c r="H143" s="6">
        <f t="shared" si="10"/>
        <v>0</v>
      </c>
      <c r="J143" s="6">
        <f t="shared" si="11"/>
        <v>0</v>
      </c>
      <c r="K143" s="6">
        <f t="shared" si="12"/>
        <v>0</v>
      </c>
      <c r="L143" s="6">
        <f t="shared" si="13"/>
        <v>63425.550400000022</v>
      </c>
    </row>
    <row r="144" spans="1:12" x14ac:dyDescent="0.25">
      <c r="A144" s="11"/>
      <c r="B144" s="11"/>
      <c r="H144" s="6">
        <f t="shared" si="10"/>
        <v>0</v>
      </c>
      <c r="J144" s="6">
        <f t="shared" si="11"/>
        <v>0</v>
      </c>
      <c r="K144" s="6">
        <f t="shared" si="12"/>
        <v>0</v>
      </c>
      <c r="L144" s="6">
        <f t="shared" si="13"/>
        <v>63425.550400000022</v>
      </c>
    </row>
    <row r="145" spans="1:12" x14ac:dyDescent="0.25">
      <c r="A145" s="11"/>
      <c r="B145" s="11"/>
      <c r="H145" s="6">
        <f t="shared" si="10"/>
        <v>0</v>
      </c>
      <c r="J145" s="6">
        <f t="shared" si="11"/>
        <v>0</v>
      </c>
      <c r="K145" s="6">
        <f t="shared" si="12"/>
        <v>0</v>
      </c>
      <c r="L145" s="6">
        <f t="shared" si="13"/>
        <v>63425.550400000022</v>
      </c>
    </row>
    <row r="146" spans="1:12" x14ac:dyDescent="0.25">
      <c r="A146" s="11"/>
      <c r="B146" s="11"/>
      <c r="E146" s="13"/>
      <c r="H146" s="6">
        <f t="shared" si="10"/>
        <v>0</v>
      </c>
      <c r="J146" s="6">
        <f t="shared" si="11"/>
        <v>0</v>
      </c>
      <c r="K146" s="6">
        <f t="shared" si="12"/>
        <v>0</v>
      </c>
      <c r="L146" s="6">
        <f t="shared" si="13"/>
        <v>63425.550400000022</v>
      </c>
    </row>
    <row r="147" spans="1:12" x14ac:dyDescent="0.25">
      <c r="A147" s="11"/>
      <c r="B147" s="11"/>
      <c r="H147" s="6">
        <f t="shared" si="10"/>
        <v>0</v>
      </c>
      <c r="J147" s="6">
        <f t="shared" si="11"/>
        <v>0</v>
      </c>
      <c r="K147" s="6">
        <f t="shared" si="12"/>
        <v>0</v>
      </c>
      <c r="L147" s="6">
        <f t="shared" si="13"/>
        <v>63425.550400000022</v>
      </c>
    </row>
    <row r="148" spans="1:12" x14ac:dyDescent="0.25">
      <c r="A148" s="11"/>
      <c r="B148" s="11"/>
      <c r="H148" s="6">
        <f t="shared" si="10"/>
        <v>0</v>
      </c>
      <c r="J148" s="6">
        <f t="shared" si="11"/>
        <v>0</v>
      </c>
      <c r="K148" s="6">
        <f t="shared" si="12"/>
        <v>0</v>
      </c>
      <c r="L148" s="6">
        <f t="shared" si="13"/>
        <v>63425.550400000022</v>
      </c>
    </row>
    <row r="149" spans="1:12" x14ac:dyDescent="0.25">
      <c r="A149" s="11"/>
      <c r="B149" s="11"/>
      <c r="H149" s="6">
        <f t="shared" si="10"/>
        <v>0</v>
      </c>
      <c r="J149" s="6">
        <f t="shared" si="11"/>
        <v>0</v>
      </c>
      <c r="K149" s="6">
        <f t="shared" si="12"/>
        <v>0</v>
      </c>
      <c r="L149" s="6">
        <f t="shared" si="13"/>
        <v>63425.550400000022</v>
      </c>
    </row>
    <row r="150" spans="1:12" x14ac:dyDescent="0.25">
      <c r="A150" s="11"/>
      <c r="B150" s="11"/>
      <c r="H150" s="6">
        <f t="shared" si="10"/>
        <v>0</v>
      </c>
      <c r="J150" s="6">
        <f t="shared" si="11"/>
        <v>0</v>
      </c>
      <c r="K150" s="6">
        <f t="shared" si="12"/>
        <v>0</v>
      </c>
      <c r="L150" s="6">
        <f t="shared" si="13"/>
        <v>63425.550400000022</v>
      </c>
    </row>
    <row r="151" spans="1:12" x14ac:dyDescent="0.25">
      <c r="A151" s="11"/>
      <c r="B151" s="11"/>
      <c r="H151" s="6">
        <f t="shared" si="10"/>
        <v>0</v>
      </c>
      <c r="J151" s="6">
        <f t="shared" si="11"/>
        <v>0</v>
      </c>
      <c r="K151" s="6">
        <f t="shared" si="12"/>
        <v>0</v>
      </c>
      <c r="L151" s="6">
        <f t="shared" si="13"/>
        <v>63425.550400000022</v>
      </c>
    </row>
    <row r="152" spans="1:12" x14ac:dyDescent="0.25">
      <c r="A152" s="11"/>
      <c r="B152" s="11"/>
      <c r="H152" s="6">
        <f t="shared" si="10"/>
        <v>0</v>
      </c>
      <c r="J152" s="6">
        <f t="shared" si="11"/>
        <v>0</v>
      </c>
      <c r="K152" s="6">
        <f t="shared" si="12"/>
        <v>0</v>
      </c>
      <c r="L152" s="6">
        <f t="shared" si="13"/>
        <v>63425.550400000022</v>
      </c>
    </row>
    <row r="153" spans="1:12" x14ac:dyDescent="0.25">
      <c r="A153" s="11"/>
      <c r="B153" s="11"/>
      <c r="H153" s="6">
        <f t="shared" si="10"/>
        <v>0</v>
      </c>
      <c r="J153" s="6">
        <f t="shared" si="11"/>
        <v>0</v>
      </c>
      <c r="K153" s="6">
        <f t="shared" si="12"/>
        <v>0</v>
      </c>
      <c r="L153" s="6">
        <f t="shared" si="13"/>
        <v>63425.550400000022</v>
      </c>
    </row>
    <row r="154" spans="1:12" x14ac:dyDescent="0.25">
      <c r="A154" s="11"/>
      <c r="B154" s="11"/>
      <c r="H154" s="6">
        <f t="shared" si="10"/>
        <v>0</v>
      </c>
      <c r="J154" s="6">
        <f t="shared" si="11"/>
        <v>0</v>
      </c>
      <c r="K154" s="6">
        <f t="shared" si="12"/>
        <v>0</v>
      </c>
      <c r="L154" s="6">
        <f t="shared" si="13"/>
        <v>63425.550400000022</v>
      </c>
    </row>
    <row r="155" spans="1:12" x14ac:dyDescent="0.25">
      <c r="A155" s="11"/>
      <c r="B155" s="11"/>
      <c r="H155" s="6">
        <f t="shared" si="10"/>
        <v>0</v>
      </c>
      <c r="J155" s="6">
        <f t="shared" si="11"/>
        <v>0</v>
      </c>
      <c r="K155" s="6">
        <f t="shared" si="12"/>
        <v>0</v>
      </c>
      <c r="L155" s="6">
        <f t="shared" si="13"/>
        <v>63425.550400000022</v>
      </c>
    </row>
    <row r="156" spans="1:12" x14ac:dyDescent="0.25">
      <c r="A156" s="11"/>
      <c r="B156" s="11"/>
      <c r="H156" s="6">
        <f t="shared" si="10"/>
        <v>0</v>
      </c>
      <c r="J156" s="6">
        <f t="shared" si="11"/>
        <v>0</v>
      </c>
      <c r="K156" s="6">
        <f t="shared" si="12"/>
        <v>0</v>
      </c>
      <c r="L156" s="6">
        <f t="shared" si="13"/>
        <v>63425.550400000022</v>
      </c>
    </row>
    <row r="157" spans="1:12" x14ac:dyDescent="0.25">
      <c r="A157" s="11"/>
      <c r="B157" s="11"/>
      <c r="H157" s="6">
        <f t="shared" si="10"/>
        <v>0</v>
      </c>
      <c r="J157" s="6">
        <f t="shared" si="11"/>
        <v>0</v>
      </c>
      <c r="K157" s="6">
        <f t="shared" si="12"/>
        <v>0</v>
      </c>
      <c r="L157" s="6">
        <f t="shared" si="13"/>
        <v>63425.550400000022</v>
      </c>
    </row>
    <row r="158" spans="1:12" x14ac:dyDescent="0.25">
      <c r="A158" s="11"/>
      <c r="B158" s="11"/>
      <c r="H158" s="6">
        <f t="shared" si="10"/>
        <v>0</v>
      </c>
      <c r="J158" s="6">
        <f t="shared" si="11"/>
        <v>0</v>
      </c>
      <c r="K158" s="6">
        <f t="shared" si="12"/>
        <v>0</v>
      </c>
      <c r="L158" s="6">
        <f t="shared" si="13"/>
        <v>63425.550400000022</v>
      </c>
    </row>
    <row r="159" spans="1:12" x14ac:dyDescent="0.25">
      <c r="A159" s="11"/>
      <c r="B159" s="11"/>
      <c r="H159" s="6">
        <f t="shared" si="10"/>
        <v>0</v>
      </c>
      <c r="J159" s="6">
        <f t="shared" si="11"/>
        <v>0</v>
      </c>
      <c r="K159" s="6">
        <f t="shared" si="12"/>
        <v>0</v>
      </c>
      <c r="L159" s="6">
        <f t="shared" si="13"/>
        <v>63425.550400000022</v>
      </c>
    </row>
    <row r="160" spans="1:12" x14ac:dyDescent="0.25">
      <c r="A160" s="11"/>
      <c r="B160" s="11"/>
      <c r="H160" s="6">
        <f t="shared" si="10"/>
        <v>0</v>
      </c>
      <c r="J160" s="6">
        <f t="shared" si="11"/>
        <v>0</v>
      </c>
      <c r="K160" s="6">
        <f t="shared" si="12"/>
        <v>0</v>
      </c>
      <c r="L160" s="6">
        <f t="shared" si="13"/>
        <v>63425.550400000022</v>
      </c>
    </row>
    <row r="161" spans="1:12" x14ac:dyDescent="0.25">
      <c r="A161" s="11"/>
      <c r="B161" s="11"/>
      <c r="H161" s="6">
        <f t="shared" si="10"/>
        <v>0</v>
      </c>
      <c r="J161" s="6">
        <f t="shared" si="11"/>
        <v>0</v>
      </c>
      <c r="K161" s="6">
        <f t="shared" si="12"/>
        <v>0</v>
      </c>
      <c r="L161" s="6">
        <f t="shared" si="13"/>
        <v>63425.550400000022</v>
      </c>
    </row>
    <row r="162" spans="1:12" x14ac:dyDescent="0.25">
      <c r="A162" s="11"/>
      <c r="B162" s="11"/>
      <c r="H162" s="6">
        <f t="shared" si="10"/>
        <v>0</v>
      </c>
      <c r="J162" s="6">
        <f t="shared" si="11"/>
        <v>0</v>
      </c>
      <c r="K162" s="6">
        <f t="shared" si="12"/>
        <v>0</v>
      </c>
      <c r="L162" s="6">
        <f t="shared" si="13"/>
        <v>63425.550400000022</v>
      </c>
    </row>
    <row r="163" spans="1:12" x14ac:dyDescent="0.25">
      <c r="A163" s="11"/>
      <c r="B163" s="11"/>
      <c r="H163" s="6">
        <f t="shared" si="10"/>
        <v>0</v>
      </c>
      <c r="J163" s="6">
        <f t="shared" si="11"/>
        <v>0</v>
      </c>
      <c r="K163" s="6">
        <f t="shared" si="12"/>
        <v>0</v>
      </c>
      <c r="L163" s="6">
        <f t="shared" si="13"/>
        <v>63425.550400000022</v>
      </c>
    </row>
    <row r="164" spans="1:12" x14ac:dyDescent="0.25">
      <c r="A164" s="11"/>
      <c r="B164" s="11"/>
      <c r="H164" s="6">
        <f t="shared" si="10"/>
        <v>0</v>
      </c>
      <c r="J164" s="6">
        <f t="shared" si="11"/>
        <v>0</v>
      </c>
      <c r="K164" s="6">
        <f t="shared" si="12"/>
        <v>0</v>
      </c>
      <c r="L164" s="6">
        <f t="shared" si="13"/>
        <v>63425.550400000022</v>
      </c>
    </row>
    <row r="165" spans="1:12" x14ac:dyDescent="0.25">
      <c r="A165" s="11"/>
      <c r="B165" s="11"/>
      <c r="H165" s="6">
        <f t="shared" si="10"/>
        <v>0</v>
      </c>
      <c r="J165" s="6">
        <f t="shared" si="11"/>
        <v>0</v>
      </c>
      <c r="K165" s="6">
        <f t="shared" si="12"/>
        <v>0</v>
      </c>
      <c r="L165" s="6">
        <f t="shared" si="13"/>
        <v>63425.550400000022</v>
      </c>
    </row>
    <row r="166" spans="1:12" x14ac:dyDescent="0.25">
      <c r="A166" s="11"/>
      <c r="B166" s="11"/>
      <c r="H166" s="6">
        <f t="shared" si="10"/>
        <v>0</v>
      </c>
      <c r="J166" s="6">
        <f t="shared" si="11"/>
        <v>0</v>
      </c>
      <c r="K166" s="6">
        <f t="shared" si="12"/>
        <v>0</v>
      </c>
      <c r="L166" s="6">
        <f t="shared" si="13"/>
        <v>63425.550400000022</v>
      </c>
    </row>
    <row r="167" spans="1:12" x14ac:dyDescent="0.25">
      <c r="A167" s="11"/>
      <c r="B167" s="11"/>
      <c r="H167" s="6">
        <f t="shared" si="10"/>
        <v>0</v>
      </c>
      <c r="J167" s="6">
        <f t="shared" si="11"/>
        <v>0</v>
      </c>
      <c r="K167" s="6">
        <f t="shared" si="12"/>
        <v>0</v>
      </c>
      <c r="L167" s="6">
        <f t="shared" si="13"/>
        <v>63425.550400000022</v>
      </c>
    </row>
    <row r="168" spans="1:12" x14ac:dyDescent="0.25">
      <c r="A168" s="11"/>
      <c r="B168" s="11"/>
      <c r="H168" s="6">
        <f t="shared" si="10"/>
        <v>0</v>
      </c>
      <c r="J168" s="6">
        <f t="shared" si="11"/>
        <v>0</v>
      </c>
      <c r="K168" s="6">
        <f t="shared" si="12"/>
        <v>0</v>
      </c>
      <c r="L168" s="6">
        <f t="shared" si="13"/>
        <v>63425.550400000022</v>
      </c>
    </row>
    <row r="169" spans="1:12" x14ac:dyDescent="0.25">
      <c r="A169" s="11"/>
      <c r="B169" s="11"/>
      <c r="E169" s="13"/>
      <c r="H169" s="6">
        <f t="shared" si="10"/>
        <v>0</v>
      </c>
      <c r="J169" s="6">
        <f t="shared" si="11"/>
        <v>0</v>
      </c>
      <c r="K169" s="6">
        <f t="shared" si="12"/>
        <v>0</v>
      </c>
      <c r="L169" s="6">
        <f t="shared" si="13"/>
        <v>63425.550400000022</v>
      </c>
    </row>
    <row r="170" spans="1:12" x14ac:dyDescent="0.25">
      <c r="A170" s="11"/>
      <c r="B170" s="11"/>
      <c r="H170" s="6">
        <f t="shared" si="10"/>
        <v>0</v>
      </c>
      <c r="J170" s="6">
        <f t="shared" si="11"/>
        <v>0</v>
      </c>
      <c r="K170" s="6">
        <f t="shared" si="12"/>
        <v>0</v>
      </c>
      <c r="L170" s="6">
        <f t="shared" si="13"/>
        <v>63425.550400000022</v>
      </c>
    </row>
    <row r="171" spans="1:12" x14ac:dyDescent="0.25">
      <c r="A171" s="11"/>
      <c r="B171" s="11"/>
      <c r="H171" s="6">
        <f t="shared" si="10"/>
        <v>0</v>
      </c>
      <c r="J171" s="6">
        <f t="shared" si="11"/>
        <v>0</v>
      </c>
      <c r="K171" s="6">
        <f t="shared" si="12"/>
        <v>0</v>
      </c>
      <c r="L171" s="6">
        <f t="shared" si="13"/>
        <v>63425.550400000022</v>
      </c>
    </row>
    <row r="172" spans="1:12" x14ac:dyDescent="0.25">
      <c r="A172" s="11"/>
      <c r="B172" s="11"/>
      <c r="H172" s="6">
        <f t="shared" si="10"/>
        <v>0</v>
      </c>
      <c r="J172" s="6">
        <f t="shared" si="11"/>
        <v>0</v>
      </c>
      <c r="K172" s="6">
        <f t="shared" si="12"/>
        <v>0</v>
      </c>
      <c r="L172" s="6">
        <f t="shared" si="13"/>
        <v>63425.550400000022</v>
      </c>
    </row>
    <row r="173" spans="1:12" x14ac:dyDescent="0.25">
      <c r="A173" s="11"/>
      <c r="B173" s="11"/>
      <c r="H173" s="6">
        <f t="shared" si="10"/>
        <v>0</v>
      </c>
      <c r="J173" s="6">
        <f t="shared" si="11"/>
        <v>0</v>
      </c>
      <c r="K173" s="6">
        <f t="shared" si="12"/>
        <v>0</v>
      </c>
      <c r="L173" s="6">
        <f t="shared" si="13"/>
        <v>63425.550400000022</v>
      </c>
    </row>
    <row r="174" spans="1:12" x14ac:dyDescent="0.25">
      <c r="A174" s="11"/>
      <c r="B174" s="11"/>
      <c r="H174" s="6">
        <f t="shared" si="10"/>
        <v>0</v>
      </c>
      <c r="J174" s="6">
        <f t="shared" si="11"/>
        <v>0</v>
      </c>
      <c r="K174" s="6">
        <f t="shared" si="12"/>
        <v>0</v>
      </c>
      <c r="L174" s="6">
        <f t="shared" si="13"/>
        <v>63425.550400000022</v>
      </c>
    </row>
    <row r="175" spans="1:12" x14ac:dyDescent="0.25">
      <c r="A175" s="11"/>
      <c r="B175" s="11"/>
      <c r="H175" s="6">
        <f t="shared" si="10"/>
        <v>0</v>
      </c>
      <c r="J175" s="6">
        <f t="shared" si="11"/>
        <v>0</v>
      </c>
      <c r="K175" s="6">
        <f t="shared" si="12"/>
        <v>0</v>
      </c>
      <c r="L175" s="6">
        <f t="shared" si="13"/>
        <v>63425.550400000022</v>
      </c>
    </row>
    <row r="176" spans="1:12" x14ac:dyDescent="0.25">
      <c r="A176" s="11"/>
      <c r="B176" s="11"/>
      <c r="H176" s="6">
        <f t="shared" si="10"/>
        <v>0</v>
      </c>
      <c r="J176" s="6">
        <f t="shared" si="11"/>
        <v>0</v>
      </c>
      <c r="K176" s="6">
        <f t="shared" si="12"/>
        <v>0</v>
      </c>
      <c r="L176" s="6">
        <f t="shared" si="13"/>
        <v>63425.550400000022</v>
      </c>
    </row>
    <row r="177" spans="1:12" x14ac:dyDescent="0.25">
      <c r="A177" s="11"/>
      <c r="B177" s="11"/>
      <c r="H177" s="6">
        <f t="shared" si="10"/>
        <v>0</v>
      </c>
      <c r="J177" s="6">
        <f t="shared" si="11"/>
        <v>0</v>
      </c>
      <c r="K177" s="6">
        <f t="shared" si="12"/>
        <v>0</v>
      </c>
      <c r="L177" s="6">
        <f t="shared" si="13"/>
        <v>63425.550400000022</v>
      </c>
    </row>
    <row r="178" spans="1:12" x14ac:dyDescent="0.25">
      <c r="A178" s="11"/>
      <c r="B178" s="11"/>
      <c r="H178" s="6">
        <f t="shared" si="10"/>
        <v>0</v>
      </c>
      <c r="J178" s="6">
        <f t="shared" si="11"/>
        <v>0</v>
      </c>
      <c r="K178" s="6">
        <f t="shared" si="12"/>
        <v>0</v>
      </c>
      <c r="L178" s="6">
        <f t="shared" si="13"/>
        <v>63425.550400000022</v>
      </c>
    </row>
    <row r="179" spans="1:12" x14ac:dyDescent="0.25">
      <c r="A179" s="11"/>
      <c r="B179" s="11"/>
      <c r="E179" s="13"/>
      <c r="H179" s="6">
        <f t="shared" si="10"/>
        <v>0</v>
      </c>
      <c r="J179" s="6">
        <f t="shared" si="11"/>
        <v>0</v>
      </c>
      <c r="K179" s="6">
        <f t="shared" si="12"/>
        <v>0</v>
      </c>
      <c r="L179" s="6">
        <f t="shared" si="13"/>
        <v>63425.550400000022</v>
      </c>
    </row>
    <row r="180" spans="1:12" x14ac:dyDescent="0.25">
      <c r="A180" s="11"/>
      <c r="B180" s="11"/>
      <c r="H180" s="6">
        <f t="shared" si="10"/>
        <v>0</v>
      </c>
      <c r="J180" s="6">
        <f t="shared" si="11"/>
        <v>0</v>
      </c>
      <c r="K180" s="6">
        <f t="shared" si="12"/>
        <v>0</v>
      </c>
      <c r="L180" s="6">
        <f t="shared" si="13"/>
        <v>63425.550400000022</v>
      </c>
    </row>
    <row r="181" spans="1:12" x14ac:dyDescent="0.25">
      <c r="A181" s="11"/>
      <c r="B181" s="11"/>
      <c r="H181" s="6">
        <f t="shared" si="10"/>
        <v>0</v>
      </c>
      <c r="J181" s="6">
        <f t="shared" si="11"/>
        <v>0</v>
      </c>
      <c r="K181" s="6">
        <f t="shared" si="12"/>
        <v>0</v>
      </c>
      <c r="L181" s="6">
        <f t="shared" si="13"/>
        <v>63425.550400000022</v>
      </c>
    </row>
    <row r="182" spans="1:12" x14ac:dyDescent="0.25">
      <c r="A182" s="11"/>
      <c r="B182" s="11"/>
      <c r="H182" s="6">
        <f t="shared" si="10"/>
        <v>0</v>
      </c>
      <c r="J182" s="6">
        <f t="shared" si="11"/>
        <v>0</v>
      </c>
      <c r="K182" s="6">
        <f t="shared" si="12"/>
        <v>0</v>
      </c>
      <c r="L182" s="6">
        <f t="shared" si="13"/>
        <v>63425.550400000022</v>
      </c>
    </row>
    <row r="183" spans="1:12" x14ac:dyDescent="0.25">
      <c r="A183" s="11"/>
      <c r="B183" s="11"/>
      <c r="H183" s="6">
        <f t="shared" si="10"/>
        <v>0</v>
      </c>
      <c r="J183" s="6">
        <f t="shared" si="11"/>
        <v>0</v>
      </c>
      <c r="K183" s="6">
        <f t="shared" si="12"/>
        <v>0</v>
      </c>
      <c r="L183" s="6">
        <f t="shared" si="13"/>
        <v>63425.550400000022</v>
      </c>
    </row>
    <row r="184" spans="1:12" x14ac:dyDescent="0.25">
      <c r="A184" s="11"/>
      <c r="B184" s="11"/>
      <c r="H184" s="6">
        <f t="shared" si="10"/>
        <v>0</v>
      </c>
      <c r="J184" s="6">
        <f t="shared" si="11"/>
        <v>0</v>
      </c>
      <c r="K184" s="6">
        <f t="shared" si="12"/>
        <v>0</v>
      </c>
      <c r="L184" s="6">
        <f t="shared" si="13"/>
        <v>63425.550400000022</v>
      </c>
    </row>
    <row r="185" spans="1:12" x14ac:dyDescent="0.25">
      <c r="A185" s="11"/>
      <c r="B185" s="11"/>
      <c r="E185" s="13"/>
      <c r="H185" s="6">
        <f t="shared" si="10"/>
        <v>0</v>
      </c>
      <c r="J185" s="6">
        <f t="shared" si="11"/>
        <v>0</v>
      </c>
      <c r="K185" s="6">
        <f t="shared" si="12"/>
        <v>0</v>
      </c>
      <c r="L185" s="6">
        <f t="shared" si="13"/>
        <v>63425.550400000022</v>
      </c>
    </row>
    <row r="186" spans="1:12" x14ac:dyDescent="0.25">
      <c r="A186" s="11"/>
      <c r="B186" s="11"/>
      <c r="H186" s="6">
        <f t="shared" si="10"/>
        <v>0</v>
      </c>
      <c r="J186" s="6">
        <f t="shared" si="11"/>
        <v>0</v>
      </c>
      <c r="K186" s="6">
        <f t="shared" si="12"/>
        <v>0</v>
      </c>
      <c r="L186" s="6">
        <f t="shared" si="13"/>
        <v>63425.550400000022</v>
      </c>
    </row>
    <row r="187" spans="1:12" x14ac:dyDescent="0.25">
      <c r="A187" s="11"/>
      <c r="B187" s="11"/>
      <c r="H187" s="6">
        <f t="shared" si="10"/>
        <v>0</v>
      </c>
      <c r="J187" s="6">
        <f t="shared" si="11"/>
        <v>0</v>
      </c>
      <c r="K187" s="6">
        <f t="shared" si="12"/>
        <v>0</v>
      </c>
      <c r="L187" s="6">
        <f t="shared" si="13"/>
        <v>63425.550400000022</v>
      </c>
    </row>
    <row r="188" spans="1:12" x14ac:dyDescent="0.25">
      <c r="A188" s="11"/>
      <c r="B188" s="11"/>
      <c r="H188" s="6">
        <f t="shared" si="10"/>
        <v>0</v>
      </c>
      <c r="J188" s="6">
        <f t="shared" si="11"/>
        <v>0</v>
      </c>
      <c r="K188" s="6">
        <f t="shared" si="12"/>
        <v>0</v>
      </c>
      <c r="L188" s="6">
        <f t="shared" si="13"/>
        <v>63425.550400000022</v>
      </c>
    </row>
    <row r="189" spans="1:12" x14ac:dyDescent="0.25">
      <c r="A189" s="11"/>
      <c r="B189" s="11"/>
      <c r="H189" s="6">
        <f t="shared" si="10"/>
        <v>0</v>
      </c>
      <c r="J189" s="6">
        <f t="shared" si="11"/>
        <v>0</v>
      </c>
      <c r="K189" s="6">
        <f t="shared" si="12"/>
        <v>0</v>
      </c>
      <c r="L189" s="6">
        <f t="shared" si="13"/>
        <v>63425.550400000022</v>
      </c>
    </row>
    <row r="190" spans="1:12" x14ac:dyDescent="0.25">
      <c r="A190" s="11"/>
      <c r="B190" s="11"/>
      <c r="H190" s="6">
        <f t="shared" si="10"/>
        <v>0</v>
      </c>
      <c r="J190" s="6">
        <f t="shared" si="11"/>
        <v>0</v>
      </c>
      <c r="K190" s="6">
        <f t="shared" si="12"/>
        <v>0</v>
      </c>
      <c r="L190" s="6">
        <f t="shared" si="13"/>
        <v>63425.550400000022</v>
      </c>
    </row>
    <row r="191" spans="1:12" x14ac:dyDescent="0.25">
      <c r="A191" s="11"/>
      <c r="B191" s="11"/>
      <c r="H191" s="6">
        <f t="shared" si="10"/>
        <v>0</v>
      </c>
      <c r="J191" s="6">
        <f t="shared" si="11"/>
        <v>0</v>
      </c>
      <c r="K191" s="6">
        <f t="shared" si="12"/>
        <v>0</v>
      </c>
      <c r="L191" s="6">
        <f t="shared" si="13"/>
        <v>63425.550400000022</v>
      </c>
    </row>
    <row r="192" spans="1:12" x14ac:dyDescent="0.25">
      <c r="A192" s="11"/>
      <c r="B192" s="11"/>
      <c r="H192" s="6">
        <f t="shared" si="10"/>
        <v>0</v>
      </c>
      <c r="J192" s="6">
        <f t="shared" si="11"/>
        <v>0</v>
      </c>
      <c r="K192" s="6">
        <f t="shared" si="12"/>
        <v>0</v>
      </c>
      <c r="L192" s="6">
        <f t="shared" si="13"/>
        <v>63425.550400000022</v>
      </c>
    </row>
    <row r="193" spans="1:16" x14ac:dyDescent="0.25">
      <c r="A193" s="11"/>
      <c r="B193" s="11"/>
      <c r="H193" s="6">
        <f t="shared" si="10"/>
        <v>0</v>
      </c>
      <c r="J193" s="6">
        <f t="shared" si="11"/>
        <v>0</v>
      </c>
      <c r="K193" s="6">
        <f t="shared" si="12"/>
        <v>0</v>
      </c>
      <c r="L193" s="6">
        <f t="shared" si="13"/>
        <v>63425.550400000022</v>
      </c>
      <c r="P193" s="15"/>
    </row>
    <row r="194" spans="1:16" x14ac:dyDescent="0.25">
      <c r="A194" s="11"/>
      <c r="B194" s="11"/>
      <c r="H194" s="6">
        <f t="shared" si="10"/>
        <v>0</v>
      </c>
      <c r="J194" s="6">
        <f t="shared" si="11"/>
        <v>0</v>
      </c>
      <c r="K194" s="6">
        <f t="shared" si="12"/>
        <v>0</v>
      </c>
      <c r="L194" s="6">
        <f t="shared" si="13"/>
        <v>63425.550400000022</v>
      </c>
    </row>
    <row r="195" spans="1:16" x14ac:dyDescent="0.25">
      <c r="A195" s="11"/>
      <c r="B195" s="11"/>
      <c r="H195" s="6">
        <f t="shared" si="10"/>
        <v>0</v>
      </c>
      <c r="J195" s="6">
        <f t="shared" si="11"/>
        <v>0</v>
      </c>
      <c r="K195" s="6">
        <f t="shared" si="12"/>
        <v>0</v>
      </c>
      <c r="L195" s="6">
        <f t="shared" si="13"/>
        <v>63425.550400000022</v>
      </c>
    </row>
    <row r="196" spans="1:16" x14ac:dyDescent="0.25">
      <c r="H196" s="6">
        <f t="shared" si="10"/>
        <v>0</v>
      </c>
      <c r="J196" s="6">
        <f t="shared" si="11"/>
        <v>0</v>
      </c>
      <c r="K196" s="6">
        <f t="shared" si="12"/>
        <v>0</v>
      </c>
      <c r="L196" s="6">
        <f t="shared" si="13"/>
        <v>63425.550400000022</v>
      </c>
    </row>
    <row r="197" spans="1:16" x14ac:dyDescent="0.25">
      <c r="H197" s="6">
        <f t="shared" si="10"/>
        <v>0</v>
      </c>
      <c r="J197" s="6">
        <f t="shared" si="11"/>
        <v>0</v>
      </c>
      <c r="K197" s="6">
        <f t="shared" si="12"/>
        <v>0</v>
      </c>
      <c r="L197" s="6">
        <f t="shared" si="13"/>
        <v>63425.550400000022</v>
      </c>
    </row>
    <row r="198" spans="1:16" x14ac:dyDescent="0.25">
      <c r="H198" s="6">
        <f t="shared" si="10"/>
        <v>0</v>
      </c>
      <c r="J198" s="6">
        <f t="shared" si="11"/>
        <v>0</v>
      </c>
      <c r="K198" s="6">
        <f t="shared" si="12"/>
        <v>0</v>
      </c>
      <c r="L198" s="6">
        <f t="shared" si="13"/>
        <v>63425.550400000022</v>
      </c>
    </row>
  </sheetData>
  <mergeCells count="3">
    <mergeCell ref="F6:G6"/>
    <mergeCell ref="I6:J6"/>
    <mergeCell ref="J2:Q2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Running-4W5052</vt:lpstr>
      <vt:lpstr>Sheet3</vt:lpstr>
    </vt:vector>
  </TitlesOfParts>
  <Company>Montana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Leann Koon</cp:lastModifiedBy>
  <dcterms:created xsi:type="dcterms:W3CDTF">2013-07-11T15:05:38Z</dcterms:created>
  <dcterms:modified xsi:type="dcterms:W3CDTF">2015-07-17T15:27:25Z</dcterms:modified>
</cp:coreProperties>
</file>