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00" yWindow="30" windowWidth="16095" windowHeight="1279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H16" i="1" l="1"/>
  <c r="I16" i="1"/>
  <c r="J16" i="1"/>
  <c r="I18" i="1" l="1"/>
  <c r="J18" i="1"/>
  <c r="I14" i="1"/>
  <c r="J14" i="1"/>
  <c r="I12" i="1"/>
  <c r="J12" i="1" s="1"/>
  <c r="I20" i="1" l="1"/>
  <c r="J20" i="1"/>
  <c r="I13" i="1"/>
  <c r="J13" i="1" s="1"/>
  <c r="I11" i="1"/>
  <c r="J11" i="1"/>
  <c r="I10" i="1" l="1"/>
  <c r="I15" i="1"/>
  <c r="I17" i="1"/>
  <c r="I19" i="1"/>
  <c r="I21" i="1"/>
  <c r="D26" i="1"/>
  <c r="H18" i="1" l="1"/>
  <c r="E16" i="1"/>
  <c r="E14" i="1"/>
  <c r="H14" i="1"/>
  <c r="E18" i="1"/>
  <c r="H12" i="1"/>
  <c r="E12" i="1"/>
  <c r="E20" i="1"/>
  <c r="H20" i="1"/>
  <c r="E13" i="1"/>
  <c r="H13" i="1"/>
  <c r="H25" i="1"/>
  <c r="E11" i="1"/>
  <c r="H11" i="1"/>
  <c r="H10" i="1"/>
  <c r="H15" i="1"/>
  <c r="H17" i="1"/>
  <c r="H19" i="1"/>
  <c r="H21" i="1"/>
  <c r="H22" i="1"/>
  <c r="H23" i="1"/>
  <c r="H24" i="1"/>
  <c r="H26" i="1" l="1"/>
  <c r="F26" i="1"/>
  <c r="E24" i="1"/>
  <c r="I22" i="1"/>
  <c r="J22" i="1" s="1"/>
  <c r="J10" i="1"/>
  <c r="B26" i="1" l="1"/>
  <c r="I25" i="1"/>
  <c r="J25" i="1" s="1"/>
  <c r="I24" i="1"/>
  <c r="J24" i="1" s="1"/>
  <c r="I23" i="1"/>
  <c r="J23" i="1" s="1"/>
  <c r="J21" i="1"/>
  <c r="J19" i="1"/>
  <c r="J17" i="1"/>
  <c r="J15" i="1"/>
  <c r="J26" i="1" l="1"/>
  <c r="I26" i="1"/>
  <c r="E25" i="1"/>
  <c r="E10" i="1"/>
  <c r="E15" i="1"/>
  <c r="E17" i="1"/>
  <c r="E19" i="1"/>
  <c r="E21" i="1"/>
  <c r="E22" i="1"/>
  <c r="E23" i="1"/>
  <c r="G26" i="1"/>
  <c r="E26" i="1" l="1"/>
</calcChain>
</file>

<file path=xl/sharedStrings.xml><?xml version="1.0" encoding="utf-8"?>
<sst xmlns="http://schemas.openxmlformats.org/spreadsheetml/2006/main" count="48" uniqueCount="30">
  <si>
    <t>State</t>
  </si>
  <si>
    <t>$ Committed on Website</t>
  </si>
  <si>
    <t>Program Code (e.g., L560)</t>
  </si>
  <si>
    <t>Note:</t>
  </si>
  <si>
    <t>Idaho</t>
  </si>
  <si>
    <t>Montana</t>
  </si>
  <si>
    <t>New York</t>
  </si>
  <si>
    <t>Texas</t>
  </si>
  <si>
    <t>Ohio</t>
  </si>
  <si>
    <t xml:space="preserve">Totals </t>
  </si>
  <si>
    <t xml:space="preserve">Amount Invoiced     </t>
  </si>
  <si>
    <t>Actual Expense % Per Partner</t>
  </si>
  <si>
    <t>Contribution Percentage Per Partner</t>
  </si>
  <si>
    <t>Total Expenditures Per Partner</t>
  </si>
  <si>
    <t xml:space="preserve">UDO/Un-Expended Funds to be Returned to Partners </t>
  </si>
  <si>
    <t>Remaining UDO/Unexpended balances will be transferred back to partners via form 1575 (State Led) or (1576) FHWA Led.</t>
  </si>
  <si>
    <t>Funds Transferred to Project Per Partner</t>
  </si>
  <si>
    <t>Un-Delivered Orders/ Un-Expended Funds</t>
  </si>
  <si>
    <t>Closeout Funding Spreadsheet - Pooled Fund Project: TPF-5(251)</t>
  </si>
  <si>
    <t>As of 8/15/2014</t>
  </si>
  <si>
    <t>Oklahoma</t>
  </si>
  <si>
    <t>Oregon</t>
  </si>
  <si>
    <t>South Dakota</t>
  </si>
  <si>
    <t>Wyoming</t>
  </si>
  <si>
    <t>Project Manager:  Craig Abernathy</t>
  </si>
  <si>
    <t>Q560</t>
  </si>
  <si>
    <t>H560</t>
  </si>
  <si>
    <t>L56E</t>
  </si>
  <si>
    <t>L560</t>
  </si>
  <si>
    <t>M560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</si>
</sst>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&quot;$&quot;#,##0.00"/>
    <numFmt numFmtId="165" formatCode="0.000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b/>
      <u/>
      <sz val="11"/>
      <name val="Times New Roman"/>
      <family val="1"/>
    </font>
    <font>
      <b/>
      <sz val="16"/>
      <color rgb="FF002060"/>
      <name val="Times New Roman"/>
      <family val="1"/>
    </font>
    <font>
      <b/>
      <sz val="11"/>
      <color rgb="FF002060"/>
      <name val="Calibri"/>
      <family val="2"/>
      <scheme val="minor"/>
    </font>
    <font>
      <b/>
      <sz val="11"/>
      <color rgb="FF002060"/>
      <name val="Times New Roman"/>
      <family val="1"/>
    </font>
    <font>
      <sz val="11"/>
      <color rgb="FF002060"/>
      <name val="Calibri"/>
      <family val="2"/>
      <scheme val="minor"/>
    </font>
    <font>
      <b/>
      <sz val="12"/>
      <color rgb="FF002060"/>
      <name val="Times New Roman"/>
      <family val="1"/>
    </font>
    <font>
      <sz val="12"/>
      <color rgb="FF00206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1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599963377788628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66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/>
    <xf numFmtId="0" fontId="3" fillId="0" borderId="0" xfId="0" applyFont="1" applyBorder="1"/>
    <xf numFmtId="0" fontId="3" fillId="0" borderId="0" xfId="0" applyFont="1" applyFill="1" applyAlignment="1">
      <alignment horizontal="center" vertical="top"/>
    </xf>
    <xf numFmtId="0" fontId="3" fillId="0" borderId="3" xfId="0" applyFont="1" applyBorder="1" applyAlignment="1">
      <alignment horizontal="center"/>
    </xf>
    <xf numFmtId="0" fontId="3" fillId="0" borderId="3" xfId="0" applyFont="1" applyFill="1" applyBorder="1" applyAlignment="1">
      <alignment horizontal="center" vertical="top"/>
    </xf>
    <xf numFmtId="10" fontId="2" fillId="0" borderId="3" xfId="0" applyNumberFormat="1" applyFont="1" applyFill="1" applyBorder="1" applyAlignment="1">
      <alignment horizontal="right"/>
    </xf>
    <xf numFmtId="0" fontId="3" fillId="0" borderId="0" xfId="0" applyFont="1" applyFill="1" applyBorder="1"/>
    <xf numFmtId="0" fontId="4" fillId="0" borderId="0" xfId="0" applyFont="1" applyFill="1" applyBorder="1"/>
    <xf numFmtId="0" fontId="3" fillId="0" borderId="0" xfId="0" applyFont="1" applyFill="1" applyAlignment="1"/>
    <xf numFmtId="165" fontId="3" fillId="0" borderId="3" xfId="0" applyNumberFormat="1" applyFont="1" applyFill="1" applyBorder="1" applyAlignment="1">
      <alignment horizontal="right"/>
    </xf>
    <xf numFmtId="39" fontId="3" fillId="0" borderId="0" xfId="0" applyNumberFormat="1" applyFont="1" applyFill="1"/>
    <xf numFmtId="164" fontId="2" fillId="2" borderId="3" xfId="0" applyNumberFormat="1" applyFont="1" applyFill="1" applyBorder="1" applyAlignment="1">
      <alignment horizontal="right"/>
    </xf>
    <xf numFmtId="164" fontId="2" fillId="3" borderId="3" xfId="0" applyNumberFormat="1" applyFont="1" applyFill="1" applyBorder="1" applyAlignment="1">
      <alignment horizontal="right"/>
    </xf>
    <xf numFmtId="43" fontId="3" fillId="2" borderId="3" xfId="1" applyFont="1" applyFill="1" applyBorder="1" applyAlignment="1">
      <alignment horizontal="right"/>
    </xf>
    <xf numFmtId="43" fontId="2" fillId="2" borderId="3" xfId="1" applyFont="1" applyFill="1" applyBorder="1" applyAlignment="1">
      <alignment horizontal="right"/>
    </xf>
    <xf numFmtId="43" fontId="3" fillId="4" borderId="3" xfId="1" applyFont="1" applyFill="1" applyBorder="1" applyAlignment="1">
      <alignment horizontal="right"/>
    </xf>
    <xf numFmtId="43" fontId="12" fillId="4" borderId="3" xfId="1" applyFont="1" applyFill="1" applyBorder="1" applyAlignment="1">
      <alignment horizontal="right"/>
    </xf>
    <xf numFmtId="164" fontId="2" fillId="4" borderId="3" xfId="0" applyNumberFormat="1" applyFont="1" applyFill="1" applyBorder="1" applyAlignment="1">
      <alignment horizontal="right"/>
    </xf>
    <xf numFmtId="164" fontId="12" fillId="4" borderId="3" xfId="0" applyNumberFormat="1" applyFont="1" applyFill="1" applyBorder="1" applyAlignment="1">
      <alignment horizontal="right"/>
    </xf>
    <xf numFmtId="0" fontId="7" fillId="0" borderId="0" xfId="0" applyFont="1" applyFill="1" applyBorder="1" applyAlignment="1"/>
    <xf numFmtId="0" fontId="7" fillId="0" borderId="3" xfId="0" applyFont="1" applyFill="1" applyBorder="1"/>
    <xf numFmtId="0" fontId="7" fillId="0" borderId="0" xfId="0" applyFont="1" applyFill="1" applyBorder="1" applyAlignment="1"/>
    <xf numFmtId="0" fontId="6" fillId="0" borderId="0" xfId="0" applyFont="1" applyAlignment="1"/>
    <xf numFmtId="0" fontId="5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0" fillId="2" borderId="10" xfId="0" applyFill="1" applyBorder="1" applyAlignment="1"/>
    <xf numFmtId="0" fontId="0" fillId="2" borderId="4" xfId="0" applyFill="1" applyBorder="1" applyAlignment="1"/>
    <xf numFmtId="0" fontId="0" fillId="2" borderId="11" xfId="0" applyFill="1" applyBorder="1" applyAlignment="1"/>
    <xf numFmtId="0" fontId="9" fillId="3" borderId="7" xfId="0" applyFont="1" applyFill="1" applyBorder="1" applyAlignment="1">
      <alignment horizontal="left"/>
    </xf>
    <xf numFmtId="0" fontId="11" fillId="3" borderId="8" xfId="0" applyFont="1" applyFill="1" applyBorder="1" applyAlignment="1">
      <alignment horizontal="left"/>
    </xf>
    <xf numFmtId="0" fontId="0" fillId="0" borderId="8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0" fillId="0" borderId="4" xfId="0" applyBorder="1" applyAlignment="1"/>
    <xf numFmtId="0" fontId="0" fillId="0" borderId="11" xfId="0" applyBorder="1" applyAlignment="1"/>
    <xf numFmtId="0" fontId="9" fillId="3" borderId="5" xfId="0" applyFont="1" applyFill="1" applyBorder="1" applyAlignment="1">
      <alignment horizontal="left"/>
    </xf>
    <xf numFmtId="0" fontId="10" fillId="3" borderId="5" xfId="0" applyFont="1" applyFill="1" applyBorder="1" applyAlignment="1"/>
    <xf numFmtId="0" fontId="7" fillId="4" borderId="1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/>
    <xf numFmtId="0" fontId="8" fillId="4" borderId="2" xfId="0" applyFont="1" applyFill="1" applyBorder="1" applyAlignment="1"/>
    <xf numFmtId="0" fontId="7" fillId="0" borderId="1" xfId="0" applyNumberFormat="1" applyFont="1" applyFill="1" applyBorder="1" applyAlignment="1">
      <alignment horizontal="center"/>
    </xf>
    <xf numFmtId="0" fontId="8" fillId="0" borderId="6" xfId="0" applyFont="1" applyBorder="1" applyAlignment="1"/>
    <xf numFmtId="0" fontId="8" fillId="0" borderId="2" xfId="0" applyFont="1" applyBorder="1" applyAlignment="1"/>
    <xf numFmtId="0" fontId="7" fillId="2" borderId="1" xfId="0" applyFont="1" applyFill="1" applyBorder="1" applyAlignment="1">
      <alignment horizontal="center" wrapText="1"/>
    </xf>
    <xf numFmtId="0" fontId="8" fillId="2" borderId="6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wrapText="1"/>
    </xf>
    <xf numFmtId="0" fontId="8" fillId="0" borderId="6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7" fillId="3" borderId="1" xfId="0" applyFont="1" applyFill="1" applyBorder="1" applyAlignment="1">
      <alignment horizontal="center" wrapText="1"/>
    </xf>
    <xf numFmtId="0" fontId="8" fillId="3" borderId="6" xfId="0" applyFont="1" applyFill="1" applyBorder="1" applyAlignment="1">
      <alignment wrapText="1"/>
    </xf>
    <xf numFmtId="0" fontId="8" fillId="3" borderId="2" xfId="0" applyFont="1" applyFill="1" applyBorder="1" applyAlignment="1">
      <alignment wrapText="1"/>
    </xf>
    <xf numFmtId="0" fontId="8" fillId="3" borderId="6" xfId="0" applyFont="1" applyFill="1" applyBorder="1" applyAlignment="1"/>
    <xf numFmtId="0" fontId="8" fillId="3" borderId="2" xfId="0" applyFont="1" applyFill="1" applyBorder="1" applyAlignment="1"/>
    <xf numFmtId="0" fontId="7" fillId="4" borderId="1" xfId="0" applyFont="1" applyFill="1" applyBorder="1" applyAlignment="1">
      <alignment horizontal="center" wrapText="1"/>
    </xf>
    <xf numFmtId="0" fontId="8" fillId="4" borderId="6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1">
    <dxf>
      <fill>
        <patternFill>
          <bgColor indexed="10"/>
        </patternFill>
      </fill>
    </dxf>
  </dxfs>
  <tableStyles count="0" defaultTableStyle="TableStyleMedium9" defaultPivotStyle="PivotStyleLight16"/>
  <colors>
    <mruColors>
      <color rgb="FFFFFF66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topLeftCell="A7" zoomScaleNormal="100" workbookViewId="0">
      <selection activeCell="A15" sqref="A15:A16"/>
    </sheetView>
  </sheetViews>
  <sheetFormatPr defaultColWidth="9.140625" defaultRowHeight="15" x14ac:dyDescent="0.25"/>
  <cols>
    <col min="1" max="1" width="16" style="3" customWidth="1"/>
    <col min="2" max="2" width="12.7109375" style="3" customWidth="1"/>
    <col min="3" max="3" width="10.7109375" style="3" customWidth="1"/>
    <col min="4" max="5" width="12.7109375" style="3" customWidth="1"/>
    <col min="6" max="6" width="13.28515625" style="3" customWidth="1"/>
    <col min="7" max="7" width="13.5703125" style="3" customWidth="1"/>
    <col min="8" max="8" width="10.7109375" style="3" customWidth="1"/>
    <col min="9" max="10" width="12.7109375" style="3" customWidth="1"/>
    <col min="11" max="16384" width="9.140625" style="3"/>
  </cols>
  <sheetData>
    <row r="1" spans="1:11" x14ac:dyDescent="0.25">
      <c r="A1" s="26" t="s">
        <v>18</v>
      </c>
      <c r="B1" s="27"/>
      <c r="C1" s="27"/>
      <c r="D1" s="27"/>
      <c r="E1" s="27"/>
      <c r="F1" s="27"/>
      <c r="G1" s="27"/>
      <c r="H1" s="27"/>
      <c r="I1" s="27"/>
      <c r="J1" s="28"/>
    </row>
    <row r="2" spans="1:11" x14ac:dyDescent="0.25">
      <c r="A2" s="29"/>
      <c r="B2" s="30"/>
      <c r="C2" s="30"/>
      <c r="D2" s="30"/>
      <c r="E2" s="30"/>
      <c r="F2" s="30"/>
      <c r="G2" s="30"/>
      <c r="H2" s="30"/>
      <c r="I2" s="30"/>
      <c r="J2" s="31"/>
    </row>
    <row r="3" spans="1:11" ht="15.75" thickBot="1" x14ac:dyDescent="0.3">
      <c r="A3" s="32"/>
      <c r="B3" s="33"/>
      <c r="C3" s="33"/>
      <c r="D3" s="33"/>
      <c r="E3" s="33"/>
      <c r="F3" s="33"/>
      <c r="G3" s="33"/>
      <c r="H3" s="33"/>
      <c r="I3" s="33"/>
      <c r="J3" s="34"/>
    </row>
    <row r="4" spans="1:11" ht="22.15" customHeight="1" thickBot="1" x14ac:dyDescent="0.35">
      <c r="A4" s="42" t="s">
        <v>24</v>
      </c>
      <c r="B4" s="43"/>
      <c r="C4" s="43"/>
      <c r="D4" s="43"/>
      <c r="E4" s="43"/>
      <c r="F4" s="43"/>
      <c r="G4" s="43"/>
      <c r="H4" s="43"/>
      <c r="I4" s="43"/>
      <c r="J4" s="43"/>
    </row>
    <row r="5" spans="1:11" x14ac:dyDescent="0.25">
      <c r="A5" s="35" t="s">
        <v>19</v>
      </c>
      <c r="B5" s="36"/>
      <c r="C5" s="37"/>
      <c r="D5" s="37"/>
      <c r="E5" s="37"/>
      <c r="F5" s="37"/>
      <c r="G5" s="37"/>
      <c r="H5" s="37"/>
      <c r="I5" s="37"/>
      <c r="J5" s="38"/>
    </row>
    <row r="6" spans="1:11" ht="15.75" thickBot="1" x14ac:dyDescent="0.3">
      <c r="A6" s="39"/>
      <c r="B6" s="40"/>
      <c r="C6" s="40"/>
      <c r="D6" s="40"/>
      <c r="E6" s="40"/>
      <c r="F6" s="40"/>
      <c r="G6" s="40"/>
      <c r="H6" s="40"/>
      <c r="I6" s="40"/>
      <c r="J6" s="41"/>
    </row>
    <row r="7" spans="1:11" ht="15.6" customHeight="1" x14ac:dyDescent="0.25">
      <c r="A7" s="47" t="s">
        <v>0</v>
      </c>
      <c r="B7" s="50" t="s">
        <v>1</v>
      </c>
      <c r="C7" s="53" t="s">
        <v>2</v>
      </c>
      <c r="D7" s="50" t="s">
        <v>16</v>
      </c>
      <c r="E7" s="53" t="s">
        <v>12</v>
      </c>
      <c r="F7" s="56" t="s">
        <v>10</v>
      </c>
      <c r="G7" s="56" t="s">
        <v>13</v>
      </c>
      <c r="H7" s="53" t="s">
        <v>11</v>
      </c>
      <c r="I7" s="61" t="s">
        <v>17</v>
      </c>
      <c r="J7" s="44" t="s">
        <v>14</v>
      </c>
      <c r="K7" s="4"/>
    </row>
    <row r="8" spans="1:11" ht="18" customHeight="1" x14ac:dyDescent="0.25">
      <c r="A8" s="48"/>
      <c r="B8" s="51"/>
      <c r="C8" s="54"/>
      <c r="D8" s="51"/>
      <c r="E8" s="54"/>
      <c r="F8" s="57"/>
      <c r="G8" s="59"/>
      <c r="H8" s="48"/>
      <c r="I8" s="62"/>
      <c r="J8" s="45"/>
    </row>
    <row r="9" spans="1:11" ht="42.75" customHeight="1" thickBot="1" x14ac:dyDescent="0.3">
      <c r="A9" s="49"/>
      <c r="B9" s="52"/>
      <c r="C9" s="55"/>
      <c r="D9" s="52"/>
      <c r="E9" s="55"/>
      <c r="F9" s="58"/>
      <c r="G9" s="60"/>
      <c r="H9" s="49"/>
      <c r="I9" s="63"/>
      <c r="J9" s="46"/>
    </row>
    <row r="10" spans="1:11" x14ac:dyDescent="0.25">
      <c r="A10" s="23" t="s">
        <v>4</v>
      </c>
      <c r="B10" s="16">
        <v>11739.71</v>
      </c>
      <c r="C10" s="6" t="s">
        <v>25</v>
      </c>
      <c r="D10" s="16">
        <v>11739.71</v>
      </c>
      <c r="E10" s="12">
        <f t="shared" ref="E10:E25" si="0">D10/$D$26</f>
        <v>1.7802573469540235E-2</v>
      </c>
      <c r="F10" s="16">
        <v>11739.71</v>
      </c>
      <c r="G10" s="16">
        <v>11739.71</v>
      </c>
      <c r="H10" s="12">
        <f t="shared" ref="H10:H25" si="1">G10/$D$26</f>
        <v>1.7802573469540235E-2</v>
      </c>
      <c r="I10" s="18">
        <f t="shared" ref="I10:I25" si="2">SUM(D10)-G10</f>
        <v>0</v>
      </c>
      <c r="J10" s="19">
        <f t="shared" ref="J10:J25" si="3">SUM(I10:I10)</f>
        <v>0</v>
      </c>
    </row>
    <row r="11" spans="1:11" x14ac:dyDescent="0.25">
      <c r="A11" s="23" t="s">
        <v>4</v>
      </c>
      <c r="B11" s="16">
        <v>18322.080000000002</v>
      </c>
      <c r="C11" s="6" t="s">
        <v>26</v>
      </c>
      <c r="D11" s="16">
        <v>18322.080000000002</v>
      </c>
      <c r="E11" s="12">
        <f t="shared" si="0"/>
        <v>2.7784346914429214E-2</v>
      </c>
      <c r="F11" s="16">
        <v>18322.080000000002</v>
      </c>
      <c r="G11" s="16">
        <v>18322.080000000002</v>
      </c>
      <c r="H11" s="12">
        <f t="shared" si="1"/>
        <v>2.7784346914429214E-2</v>
      </c>
      <c r="I11" s="18">
        <f t="shared" ref="I11" si="4">SUM(D11)-G11</f>
        <v>0</v>
      </c>
      <c r="J11" s="19">
        <f t="shared" ref="J11" si="5">SUM(I11:I11)</f>
        <v>0</v>
      </c>
    </row>
    <row r="12" spans="1:11" x14ac:dyDescent="0.25">
      <c r="A12" s="23" t="s">
        <v>4</v>
      </c>
      <c r="B12" s="16">
        <v>4262.95</v>
      </c>
      <c r="C12" s="6" t="s">
        <v>28</v>
      </c>
      <c r="D12" s="16">
        <v>4262.95</v>
      </c>
      <c r="E12" s="12">
        <f t="shared" si="0"/>
        <v>6.4645106712156045E-3</v>
      </c>
      <c r="F12" s="16">
        <v>4262.95</v>
      </c>
      <c r="G12" s="16">
        <v>4262.95</v>
      </c>
      <c r="H12" s="12">
        <f t="shared" si="1"/>
        <v>6.4645106712156045E-3</v>
      </c>
      <c r="I12" s="18">
        <f t="shared" ref="I12" si="6">SUM(D12)-G12</f>
        <v>0</v>
      </c>
      <c r="J12" s="19">
        <f t="shared" ref="J12" si="7">SUM(I12:I12)</f>
        <v>0</v>
      </c>
    </row>
    <row r="13" spans="1:11" x14ac:dyDescent="0.25">
      <c r="A13" s="23" t="s">
        <v>4</v>
      </c>
      <c r="B13" s="16">
        <v>42938.21</v>
      </c>
      <c r="C13" s="6" t="s">
        <v>27</v>
      </c>
      <c r="D13" s="16">
        <v>42938.21</v>
      </c>
      <c r="E13" s="12">
        <f t="shared" si="0"/>
        <v>6.5113247105383965E-2</v>
      </c>
      <c r="F13" s="16">
        <v>42938.21</v>
      </c>
      <c r="G13" s="16">
        <v>42938.21</v>
      </c>
      <c r="H13" s="12">
        <f t="shared" si="1"/>
        <v>6.5113247105383965E-2</v>
      </c>
      <c r="I13" s="18">
        <f t="shared" ref="I13:I14" si="8">SUM(D13)-G13</f>
        <v>0</v>
      </c>
      <c r="J13" s="19">
        <f t="shared" ref="J13:J14" si="9">SUM(I13:I13)</f>
        <v>0</v>
      </c>
    </row>
    <row r="14" spans="1:11" x14ac:dyDescent="0.25">
      <c r="A14" s="23" t="s">
        <v>4</v>
      </c>
      <c r="B14" s="16">
        <v>12737.05</v>
      </c>
      <c r="C14" s="6" t="s">
        <v>29</v>
      </c>
      <c r="D14" s="16">
        <v>12737.05</v>
      </c>
      <c r="E14" s="12">
        <f t="shared" si="0"/>
        <v>1.9314980387948891E-2</v>
      </c>
      <c r="F14" s="16">
        <v>12737.05</v>
      </c>
      <c r="G14" s="16">
        <v>12737.05</v>
      </c>
      <c r="H14" s="12">
        <f t="shared" si="1"/>
        <v>1.9314980387948891E-2</v>
      </c>
      <c r="I14" s="18">
        <f t="shared" si="8"/>
        <v>0</v>
      </c>
      <c r="J14" s="19">
        <f t="shared" si="9"/>
        <v>0</v>
      </c>
    </row>
    <row r="15" spans="1:11" x14ac:dyDescent="0.25">
      <c r="A15" s="23" t="s">
        <v>5</v>
      </c>
      <c r="B15" s="16">
        <v>109885.52</v>
      </c>
      <c r="C15" s="6" t="s">
        <v>27</v>
      </c>
      <c r="D15" s="16">
        <v>126814.6</v>
      </c>
      <c r="E15" s="12">
        <f t="shared" si="0"/>
        <v>0.19230681452185425</v>
      </c>
      <c r="F15" s="16">
        <v>126814.6</v>
      </c>
      <c r="G15" s="16">
        <v>126814.6</v>
      </c>
      <c r="H15" s="12">
        <f t="shared" si="1"/>
        <v>0.19230681452185425</v>
      </c>
      <c r="I15" s="18">
        <f t="shared" si="2"/>
        <v>0</v>
      </c>
      <c r="J15" s="19">
        <f t="shared" si="3"/>
        <v>0</v>
      </c>
    </row>
    <row r="16" spans="1:11" x14ac:dyDescent="0.25">
      <c r="A16" s="23" t="s">
        <v>5</v>
      </c>
      <c r="B16" s="16">
        <v>40833.480000000003</v>
      </c>
      <c r="C16" s="6" t="s">
        <v>29</v>
      </c>
      <c r="D16" s="16">
        <v>47124.33</v>
      </c>
      <c r="E16" s="12">
        <f t="shared" si="0"/>
        <v>7.1461249641418659E-2</v>
      </c>
      <c r="F16" s="16">
        <v>47124.33</v>
      </c>
      <c r="G16" s="16">
        <v>47124.33</v>
      </c>
      <c r="H16" s="12">
        <f t="shared" si="1"/>
        <v>7.1461249641418659E-2</v>
      </c>
      <c r="I16" s="18">
        <f t="shared" ref="I16" si="10">SUM(D16)-G16</f>
        <v>0</v>
      </c>
      <c r="J16" s="19">
        <f t="shared" ref="J16" si="11">SUM(I16:I16)</f>
        <v>0</v>
      </c>
    </row>
    <row r="17" spans="1:10" x14ac:dyDescent="0.25">
      <c r="A17" s="23" t="s">
        <v>6</v>
      </c>
      <c r="B17" s="16">
        <v>50000</v>
      </c>
      <c r="C17" s="6" t="s">
        <v>27</v>
      </c>
      <c r="D17" s="16">
        <v>50000</v>
      </c>
      <c r="E17" s="12">
        <f t="shared" si="0"/>
        <v>7.5822032526954394E-2</v>
      </c>
      <c r="F17" s="16">
        <v>50000</v>
      </c>
      <c r="G17" s="16">
        <v>50000</v>
      </c>
      <c r="H17" s="12">
        <f t="shared" si="1"/>
        <v>7.5822032526954394E-2</v>
      </c>
      <c r="I17" s="18">
        <f t="shared" si="2"/>
        <v>0</v>
      </c>
      <c r="J17" s="19">
        <f t="shared" si="3"/>
        <v>0</v>
      </c>
    </row>
    <row r="18" spans="1:10" x14ac:dyDescent="0.25">
      <c r="A18" s="23" t="s">
        <v>6</v>
      </c>
      <c r="B18" s="16">
        <v>50000</v>
      </c>
      <c r="C18" s="6" t="s">
        <v>29</v>
      </c>
      <c r="D18" s="16">
        <v>50000</v>
      </c>
      <c r="E18" s="12">
        <f t="shared" si="0"/>
        <v>7.5822032526954394E-2</v>
      </c>
      <c r="F18" s="16">
        <v>50000</v>
      </c>
      <c r="G18" s="16">
        <v>50000</v>
      </c>
      <c r="H18" s="12">
        <f t="shared" si="1"/>
        <v>7.5822032526954394E-2</v>
      </c>
      <c r="I18" s="18">
        <f t="shared" si="2"/>
        <v>0</v>
      </c>
      <c r="J18" s="19">
        <f t="shared" si="3"/>
        <v>0</v>
      </c>
    </row>
    <row r="19" spans="1:10" x14ac:dyDescent="0.25">
      <c r="A19" s="23" t="s">
        <v>8</v>
      </c>
      <c r="B19" s="16">
        <v>50000</v>
      </c>
      <c r="C19" s="6" t="s">
        <v>28</v>
      </c>
      <c r="D19" s="16">
        <v>50000</v>
      </c>
      <c r="E19" s="12">
        <f t="shared" si="0"/>
        <v>7.5822032526954394E-2</v>
      </c>
      <c r="F19" s="16">
        <v>50000</v>
      </c>
      <c r="G19" s="16">
        <v>50000</v>
      </c>
      <c r="H19" s="12">
        <f t="shared" si="1"/>
        <v>7.5822032526954394E-2</v>
      </c>
      <c r="I19" s="18">
        <f t="shared" si="2"/>
        <v>0</v>
      </c>
      <c r="J19" s="19">
        <f t="shared" si="3"/>
        <v>0</v>
      </c>
    </row>
    <row r="20" spans="1:10" x14ac:dyDescent="0.25">
      <c r="A20" s="23" t="s">
        <v>8</v>
      </c>
      <c r="B20" s="16">
        <v>50000</v>
      </c>
      <c r="C20" s="6" t="s">
        <v>27</v>
      </c>
      <c r="D20" s="16">
        <v>50000</v>
      </c>
      <c r="E20" s="12">
        <f t="shared" si="0"/>
        <v>7.5822032526954394E-2</v>
      </c>
      <c r="F20" s="16">
        <v>50000</v>
      </c>
      <c r="G20" s="16">
        <v>50000</v>
      </c>
      <c r="H20" s="12">
        <f t="shared" si="1"/>
        <v>7.5822032526954394E-2</v>
      </c>
      <c r="I20" s="18">
        <f t="shared" ref="I20" si="12">SUM(D20)-G20</f>
        <v>0</v>
      </c>
      <c r="J20" s="19">
        <f t="shared" ref="J20" si="13">SUM(I20:I20)</f>
        <v>0</v>
      </c>
    </row>
    <row r="21" spans="1:10" x14ac:dyDescent="0.25">
      <c r="A21" s="23" t="s">
        <v>20</v>
      </c>
      <c r="B21" s="16">
        <v>15000</v>
      </c>
      <c r="C21" s="6" t="s">
        <v>27</v>
      </c>
      <c r="D21" s="16">
        <v>15000</v>
      </c>
      <c r="E21" s="12">
        <f t="shared" si="0"/>
        <v>2.274660975808632E-2</v>
      </c>
      <c r="F21" s="16">
        <v>15000</v>
      </c>
      <c r="G21" s="16">
        <v>15000</v>
      </c>
      <c r="H21" s="12">
        <f t="shared" si="1"/>
        <v>2.274660975808632E-2</v>
      </c>
      <c r="I21" s="18">
        <f t="shared" si="2"/>
        <v>0</v>
      </c>
      <c r="J21" s="19">
        <f t="shared" si="3"/>
        <v>0</v>
      </c>
    </row>
    <row r="22" spans="1:10" x14ac:dyDescent="0.25">
      <c r="A22" s="23" t="s">
        <v>21</v>
      </c>
      <c r="B22" s="16">
        <v>5000</v>
      </c>
      <c r="C22" s="6" t="s">
        <v>27</v>
      </c>
      <c r="D22" s="16">
        <v>7500</v>
      </c>
      <c r="E22" s="12">
        <f t="shared" si="0"/>
        <v>1.137330487904316E-2</v>
      </c>
      <c r="F22" s="16">
        <v>7500</v>
      </c>
      <c r="G22" s="16">
        <v>7500</v>
      </c>
      <c r="H22" s="12">
        <f t="shared" si="1"/>
        <v>1.137330487904316E-2</v>
      </c>
      <c r="I22" s="18">
        <f t="shared" si="2"/>
        <v>0</v>
      </c>
      <c r="J22" s="19">
        <f t="shared" si="3"/>
        <v>0</v>
      </c>
    </row>
    <row r="23" spans="1:10" x14ac:dyDescent="0.25">
      <c r="A23" s="23" t="s">
        <v>22</v>
      </c>
      <c r="B23" s="16">
        <v>25000</v>
      </c>
      <c r="C23" s="6" t="s">
        <v>27</v>
      </c>
      <c r="D23" s="16">
        <v>25000</v>
      </c>
      <c r="E23" s="12">
        <f t="shared" si="0"/>
        <v>3.7911016263477197E-2</v>
      </c>
      <c r="F23" s="16">
        <v>25000</v>
      </c>
      <c r="G23" s="16">
        <v>25000</v>
      </c>
      <c r="H23" s="12">
        <f t="shared" si="1"/>
        <v>3.7911016263477197E-2</v>
      </c>
      <c r="I23" s="18">
        <f t="shared" si="2"/>
        <v>0</v>
      </c>
      <c r="J23" s="19">
        <f t="shared" si="3"/>
        <v>0</v>
      </c>
    </row>
    <row r="24" spans="1:10" ht="13.9" x14ac:dyDescent="0.25">
      <c r="A24" s="23" t="s">
        <v>7</v>
      </c>
      <c r="B24" s="16">
        <v>88000</v>
      </c>
      <c r="C24" s="6" t="s">
        <v>27</v>
      </c>
      <c r="D24" s="16">
        <v>88000</v>
      </c>
      <c r="E24" s="12">
        <f t="shared" si="0"/>
        <v>0.13344677724743975</v>
      </c>
      <c r="F24" s="16">
        <v>88000</v>
      </c>
      <c r="G24" s="16">
        <v>88000</v>
      </c>
      <c r="H24" s="12">
        <f t="shared" si="1"/>
        <v>0.13344677724743975</v>
      </c>
      <c r="I24" s="18">
        <f t="shared" si="2"/>
        <v>0</v>
      </c>
      <c r="J24" s="19">
        <f t="shared" si="3"/>
        <v>0</v>
      </c>
    </row>
    <row r="25" spans="1:10" x14ac:dyDescent="0.25">
      <c r="A25" s="23" t="s">
        <v>23</v>
      </c>
      <c r="B25" s="16">
        <v>60000</v>
      </c>
      <c r="C25" s="6" t="s">
        <v>27</v>
      </c>
      <c r="D25" s="16">
        <v>60000</v>
      </c>
      <c r="E25" s="12">
        <f t="shared" si="0"/>
        <v>9.0986439032345282E-2</v>
      </c>
      <c r="F25" s="16">
        <v>60000</v>
      </c>
      <c r="G25" s="16">
        <v>60000</v>
      </c>
      <c r="H25" s="12">
        <f t="shared" si="1"/>
        <v>9.0986439032345282E-2</v>
      </c>
      <c r="I25" s="18">
        <f t="shared" si="2"/>
        <v>0</v>
      </c>
      <c r="J25" s="19">
        <f t="shared" si="3"/>
        <v>0</v>
      </c>
    </row>
    <row r="26" spans="1:10" x14ac:dyDescent="0.25">
      <c r="A26" s="23" t="s">
        <v>9</v>
      </c>
      <c r="B26" s="17">
        <f>SUM(B10:B25)</f>
        <v>633719</v>
      </c>
      <c r="C26" s="7"/>
      <c r="D26" s="14">
        <f t="shared" ref="D26:J26" si="14">SUM(D10:D25)</f>
        <v>659438.92999999993</v>
      </c>
      <c r="E26" s="8">
        <f t="shared" si="14"/>
        <v>1.0000000000000002</v>
      </c>
      <c r="F26" s="15">
        <f t="shared" si="14"/>
        <v>659438.92999999993</v>
      </c>
      <c r="G26" s="15">
        <f t="shared" si="14"/>
        <v>659438.92999999993</v>
      </c>
      <c r="H26" s="8">
        <f t="shared" si="14"/>
        <v>1.0000000000000002</v>
      </c>
      <c r="I26" s="20">
        <f t="shared" si="14"/>
        <v>0</v>
      </c>
      <c r="J26" s="21">
        <f t="shared" si="14"/>
        <v>0</v>
      </c>
    </row>
    <row r="27" spans="1:10" ht="13.9" x14ac:dyDescent="0.25">
      <c r="A27" s="10"/>
      <c r="B27" s="9"/>
      <c r="C27" s="5"/>
      <c r="D27" s="13"/>
      <c r="E27" s="2"/>
      <c r="F27" s="1"/>
      <c r="G27" s="1"/>
      <c r="H27" s="1"/>
      <c r="I27" s="1"/>
      <c r="J27" s="1"/>
    </row>
    <row r="28" spans="1:10" s="1" customFormat="1" x14ac:dyDescent="0.25">
      <c r="A28" s="22" t="s">
        <v>3</v>
      </c>
      <c r="B28" s="11"/>
      <c r="C28" s="11"/>
      <c r="D28" s="11"/>
      <c r="E28" s="11"/>
      <c r="F28" s="11"/>
      <c r="G28" s="11"/>
      <c r="H28" s="11"/>
      <c r="I28" s="11"/>
      <c r="J28" s="11"/>
    </row>
    <row r="29" spans="1:10" s="1" customFormat="1" x14ac:dyDescent="0.25">
      <c r="A29" s="24" t="s">
        <v>15</v>
      </c>
      <c r="B29" s="25"/>
      <c r="C29" s="25"/>
      <c r="D29" s="25"/>
      <c r="E29" s="25"/>
      <c r="F29" s="25"/>
      <c r="G29" s="25"/>
      <c r="H29" s="25"/>
      <c r="I29" s="25"/>
      <c r="J29" s="25"/>
    </row>
  </sheetData>
  <mergeCells count="14">
    <mergeCell ref="A29:J29"/>
    <mergeCell ref="A1:J3"/>
    <mergeCell ref="A5:J6"/>
    <mergeCell ref="A4:J4"/>
    <mergeCell ref="J7:J9"/>
    <mergeCell ref="A7:A9"/>
    <mergeCell ref="B7:B9"/>
    <mergeCell ref="C7:C9"/>
    <mergeCell ref="D7:D9"/>
    <mergeCell ref="E7:E9"/>
    <mergeCell ref="F7:F9"/>
    <mergeCell ref="G7:G9"/>
    <mergeCell ref="H7:H9"/>
    <mergeCell ref="I7:I9"/>
  </mergeCells>
  <conditionalFormatting sqref="B26">
    <cfRule type="cellIs" dxfId="0" priority="2" stopIfTrue="1" operator="notEqual">
      <formula>#REF!</formula>
    </cfRule>
  </conditionalFormatting>
  <printOptions verticalCentered="1"/>
  <pageMargins left="0.45" right="0.4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DOT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debra.rinderknecht</dc:creator>
  <cp:lastModifiedBy>Sue Sillick</cp:lastModifiedBy>
  <cp:lastPrinted>2014-06-23T16:21:46Z</cp:lastPrinted>
  <dcterms:created xsi:type="dcterms:W3CDTF">2011-08-11T15:02:45Z</dcterms:created>
  <dcterms:modified xsi:type="dcterms:W3CDTF">2014-08-28T20:58:21Z</dcterms:modified>
</cp:coreProperties>
</file>