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45" yWindow="-240" windowWidth="20310" windowHeight="12705" tabRatio="362"/>
  </bookViews>
  <sheets>
    <sheet name="SPR-2(134)" sheetId="24" r:id="rId1"/>
  </sheets>
  <definedNames>
    <definedName name="_xlnm.Print_Area" localSheetId="0">'SPR-2(134)'!$A$1:$L$39</definedName>
  </definedNames>
  <calcPr calcId="145621"/>
</workbook>
</file>

<file path=xl/calcChain.xml><?xml version="1.0" encoding="utf-8"?>
<calcChain xmlns="http://schemas.openxmlformats.org/spreadsheetml/2006/main">
  <c r="B38" i="24" l="1"/>
  <c r="D38" i="24" l="1"/>
  <c r="F28" i="24" s="1"/>
  <c r="H28" i="24" s="1"/>
  <c r="J38" i="24"/>
  <c r="L28" i="24" s="1"/>
  <c r="E38" i="24"/>
  <c r="K28" i="24" l="1"/>
  <c r="I28" i="24"/>
  <c r="F23" i="24"/>
  <c r="H23" i="24" s="1"/>
  <c r="F12" i="24"/>
  <c r="H12" i="24" s="1"/>
  <c r="F17" i="24"/>
  <c r="H17" i="24" s="1"/>
  <c r="F21" i="24"/>
  <c r="H21" i="24" s="1"/>
  <c r="F34" i="24"/>
  <c r="H34" i="24" s="1"/>
  <c r="F36" i="24"/>
  <c r="H36" i="24" s="1"/>
  <c r="F7" i="24"/>
  <c r="F9" i="24"/>
  <c r="H9" i="24" s="1"/>
  <c r="F10" i="24"/>
  <c r="H10" i="24" s="1"/>
  <c r="F13" i="24"/>
  <c r="H13" i="24" s="1"/>
  <c r="F15" i="24"/>
  <c r="H15" i="24" s="1"/>
  <c r="F19" i="24"/>
  <c r="H19" i="24" s="1"/>
  <c r="F24" i="24"/>
  <c r="H24" i="24" s="1"/>
  <c r="F26" i="24"/>
  <c r="H26" i="24" s="1"/>
  <c r="F29" i="24"/>
  <c r="H29" i="24" s="1"/>
  <c r="F31" i="24"/>
  <c r="H31" i="24" s="1"/>
  <c r="F35" i="24"/>
  <c r="H35" i="24" s="1"/>
  <c r="F37" i="24"/>
  <c r="H37" i="24" s="1"/>
  <c r="F18" i="24"/>
  <c r="H18" i="24" s="1"/>
  <c r="F20" i="24"/>
  <c r="H20" i="24" s="1"/>
  <c r="F22" i="24"/>
  <c r="H22" i="24" s="1"/>
  <c r="F32" i="24"/>
  <c r="H32" i="24" s="1"/>
  <c r="F11" i="24"/>
  <c r="H11" i="24" s="1"/>
  <c r="F30" i="24"/>
  <c r="F33" i="24"/>
  <c r="H33" i="24" s="1"/>
  <c r="F16" i="24"/>
  <c r="H16" i="24" s="1"/>
  <c r="F14" i="24"/>
  <c r="H14" i="24" s="1"/>
  <c r="F27" i="24"/>
  <c r="H27" i="24" s="1"/>
  <c r="F8" i="24"/>
  <c r="F25" i="24"/>
  <c r="H25" i="24" s="1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8" i="24"/>
  <c r="L36" i="24"/>
  <c r="L33" i="24"/>
  <c r="L30" i="24"/>
  <c r="L7" i="24"/>
  <c r="L35" i="24"/>
  <c r="L32" i="24"/>
  <c r="L27" i="24"/>
  <c r="L37" i="24"/>
  <c r="L34" i="24"/>
  <c r="L31" i="24"/>
  <c r="L29" i="24"/>
  <c r="I30" i="24" l="1"/>
  <c r="H30" i="24"/>
  <c r="K30" i="24"/>
  <c r="K26" i="24"/>
  <c r="I26" i="24"/>
  <c r="K34" i="24"/>
  <c r="I34" i="24"/>
  <c r="K18" i="24"/>
  <c r="I18" i="24"/>
  <c r="I37" i="24"/>
  <c r="K37" i="24"/>
  <c r="K7" i="24"/>
  <c r="I7" i="24"/>
  <c r="K33" i="24"/>
  <c r="I33" i="24"/>
  <c r="I31" i="24"/>
  <c r="K31" i="24"/>
  <c r="I19" i="24"/>
  <c r="K19" i="24"/>
  <c r="I12" i="24"/>
  <c r="K12" i="24"/>
  <c r="I22" i="24"/>
  <c r="K22" i="24"/>
  <c r="I15" i="24"/>
  <c r="K15" i="24"/>
  <c r="I11" i="24"/>
  <c r="K11" i="24"/>
  <c r="K29" i="24"/>
  <c r="I29" i="24"/>
  <c r="K24" i="24"/>
  <c r="I24" i="24"/>
  <c r="K20" i="24"/>
  <c r="I20" i="24"/>
  <c r="K17" i="24"/>
  <c r="I17" i="24"/>
  <c r="K13" i="24"/>
  <c r="I13" i="24"/>
  <c r="K36" i="24"/>
  <c r="I36" i="24"/>
  <c r="I32" i="24"/>
  <c r="K32" i="24"/>
  <c r="I35" i="24"/>
  <c r="K35" i="24"/>
  <c r="F38" i="24"/>
  <c r="I23" i="24"/>
  <c r="K23" i="24"/>
  <c r="I16" i="24"/>
  <c r="K16" i="24"/>
  <c r="I9" i="24"/>
  <c r="K9" i="24"/>
  <c r="I27" i="24"/>
  <c r="K27" i="24"/>
  <c r="K25" i="24"/>
  <c r="I25" i="24"/>
  <c r="K21" i="24"/>
  <c r="I21" i="24"/>
  <c r="K14" i="24"/>
  <c r="I14" i="24"/>
  <c r="K10" i="24"/>
  <c r="I10" i="24"/>
  <c r="L38" i="24"/>
  <c r="K8" i="24" l="1"/>
  <c r="K38" i="24" s="1"/>
  <c r="H8" i="24"/>
  <c r="G38" i="24"/>
  <c r="I8" i="24"/>
  <c r="I38" i="24" s="1"/>
  <c r="H7" i="24"/>
  <c r="H38" i="24" l="1"/>
</calcChain>
</file>

<file path=xl/sharedStrings.xml><?xml version="1.0" encoding="utf-8"?>
<sst xmlns="http://schemas.openxmlformats.org/spreadsheetml/2006/main" count="58" uniqueCount="50">
  <si>
    <t>Percentage</t>
  </si>
  <si>
    <t>in FMIS</t>
  </si>
  <si>
    <t xml:space="preserve">Contribution </t>
  </si>
  <si>
    <t>Total</t>
  </si>
  <si>
    <t>Expenditures</t>
  </si>
  <si>
    <t>Per State</t>
  </si>
  <si>
    <t>Distribution</t>
  </si>
  <si>
    <t>(Under)</t>
  </si>
  <si>
    <t>%</t>
  </si>
  <si>
    <t>CALIFORNIA</t>
  </si>
  <si>
    <t>ILLINOIS</t>
  </si>
  <si>
    <t>INDIANA</t>
  </si>
  <si>
    <t>MINNESOTA</t>
  </si>
  <si>
    <t>OHIO</t>
  </si>
  <si>
    <t>WISCONSIN</t>
  </si>
  <si>
    <t>DISTRICT OF COLUMBIA</t>
  </si>
  <si>
    <t>FLORIDA</t>
  </si>
  <si>
    <t>HAWAII</t>
  </si>
  <si>
    <t>IDAHO</t>
  </si>
  <si>
    <t>KANSAS</t>
  </si>
  <si>
    <t>KENTUCKY</t>
  </si>
  <si>
    <t>LOUISIANA</t>
  </si>
  <si>
    <t>MICHIGAN</t>
  </si>
  <si>
    <t>NEVADA</t>
  </si>
  <si>
    <t>NORTH DAKOTA</t>
  </si>
  <si>
    <t>OKLAHOMA</t>
  </si>
  <si>
    <t>OREGON</t>
  </si>
  <si>
    <t>PENNSYLVANIA</t>
  </si>
  <si>
    <t>SOUTH CAROLINA</t>
  </si>
  <si>
    <t>TEXAS</t>
  </si>
  <si>
    <t>VIRGINIA</t>
  </si>
  <si>
    <t>Currently Obligated</t>
  </si>
  <si>
    <t>Program</t>
  </si>
  <si>
    <t xml:space="preserve"> Code</t>
  </si>
  <si>
    <t xml:space="preserve"> in FMIS</t>
  </si>
  <si>
    <t>Originally Obligated</t>
  </si>
  <si>
    <t>as of 7-31-12</t>
  </si>
  <si>
    <t>State*</t>
  </si>
  <si>
    <t>Actual Expenditure</t>
  </si>
  <si>
    <t>Variance Over/</t>
  </si>
  <si>
    <t>Actual Expense</t>
  </si>
  <si>
    <t>ARIZONA</t>
  </si>
  <si>
    <t>Note: CO, IA, SD &amp; WA balances were not converted from DAFIS to Delphi in FY 03.</t>
  </si>
  <si>
    <t>Project No.: SPR-2(134)</t>
  </si>
  <si>
    <t xml:space="preserve">$ Committed </t>
  </si>
  <si>
    <t>On Website</t>
  </si>
  <si>
    <t>Project Manager: Kenneth Opiela</t>
  </si>
  <si>
    <t>AMT</t>
  </si>
  <si>
    <t xml:space="preserve">UDO </t>
  </si>
  <si>
    <t>Invoice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</si>
</sst>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2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" fontId="2" fillId="0" borderId="0" applyFont="0" applyFill="0" applyBorder="0" applyAlignment="0" applyProtection="0"/>
  </cellStyleXfs>
  <cellXfs count="90">
    <xf numFmtId="0" fontId="0" fillId="0" borderId="0" xfId="0" applyAlignment="1"/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164" fontId="4" fillId="0" borderId="0" xfId="0" applyNumberFormat="1" applyFont="1" applyFill="1" applyAlignment="1"/>
    <xf numFmtId="164" fontId="4" fillId="0" borderId="0" xfId="0" applyNumberFormat="1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4" fontId="4" fillId="0" borderId="5" xfId="1" applyFont="1" applyFill="1" applyBorder="1"/>
    <xf numFmtId="10" fontId="4" fillId="0" borderId="5" xfId="0" applyNumberFormat="1" applyFont="1" applyFill="1" applyBorder="1" applyAlignment="1">
      <alignment horizontal="center"/>
    </xf>
    <xf numFmtId="10" fontId="4" fillId="0" borderId="5" xfId="0" applyNumberFormat="1" applyFont="1" applyBorder="1" applyAlignment="1"/>
    <xf numFmtId="4" fontId="4" fillId="0" borderId="5" xfId="1" applyFont="1" applyBorder="1"/>
    <xf numFmtId="4" fontId="4" fillId="0" borderId="0" xfId="1" applyFont="1"/>
    <xf numFmtId="39" fontId="4" fillId="0" borderId="5" xfId="1" applyNumberFormat="1" applyFont="1" applyBorder="1"/>
    <xf numFmtId="0" fontId="3" fillId="0" borderId="0" xfId="0" applyFont="1" applyFill="1" applyBorder="1" applyAlignment="1">
      <alignment horizontal="center"/>
    </xf>
    <xf numFmtId="4" fontId="4" fillId="3" borderId="5" xfId="1" applyFont="1" applyFill="1" applyBorder="1" applyAlignment="1"/>
    <xf numFmtId="0" fontId="4" fillId="0" borderId="5" xfId="0" applyFont="1" applyFill="1" applyBorder="1" applyAlignment="1"/>
    <xf numFmtId="164" fontId="3" fillId="2" borderId="5" xfId="0" applyNumberFormat="1" applyFont="1" applyFill="1" applyBorder="1" applyAlignment="1"/>
    <xf numFmtId="164" fontId="4" fillId="0" borderId="5" xfId="0" applyNumberFormat="1" applyFont="1" applyFill="1" applyBorder="1" applyAlignment="1"/>
    <xf numFmtId="164" fontId="3" fillId="0" borderId="5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" fontId="4" fillId="0" borderId="4" xfId="1" applyFont="1" applyBorder="1"/>
    <xf numFmtId="0" fontId="4" fillId="0" borderId="4" xfId="0" applyFont="1" applyBorder="1" applyAlignment="1"/>
    <xf numFmtId="4" fontId="3" fillId="2" borderId="3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3" fillId="3" borderId="5" xfId="0" applyNumberFormat="1" applyFont="1" applyFill="1" applyBorder="1" applyAlignment="1"/>
    <xf numFmtId="4" fontId="4" fillId="0" borderId="8" xfId="1" applyFont="1" applyFill="1" applyBorder="1"/>
    <xf numFmtId="164" fontId="5" fillId="0" borderId="7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/>
    <xf numFmtId="0" fontId="3" fillId="0" borderId="3" xfId="0" applyFont="1" applyFill="1" applyBorder="1" applyAlignment="1">
      <alignment horizontal="center" wrapText="1"/>
    </xf>
    <xf numFmtId="4" fontId="3" fillId="0" borderId="3" xfId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4" fillId="0" borderId="0" xfId="0" applyFont="1" applyAlignment="1"/>
    <xf numFmtId="4" fontId="3" fillId="0" borderId="0" xfId="1" applyFont="1" applyFill="1" applyBorder="1" applyAlignment="1">
      <alignment horizontal="left"/>
    </xf>
    <xf numFmtId="4" fontId="0" fillId="0" borderId="0" xfId="1" applyFont="1" applyAlignment="1"/>
    <xf numFmtId="4" fontId="4" fillId="0" borderId="0" xfId="1" applyFont="1" applyFill="1" applyBorder="1" applyAlignment="1">
      <alignment horizontal="left"/>
    </xf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4" fontId="4" fillId="3" borderId="5" xfId="1" applyFont="1" applyFill="1" applyBorder="1"/>
    <xf numFmtId="4" fontId="3" fillId="0" borderId="2" xfId="1" applyFont="1" applyFill="1" applyBorder="1" applyAlignment="1">
      <alignment horizontal="center"/>
    </xf>
    <xf numFmtId="4" fontId="4" fillId="0" borderId="5" xfId="1" applyFont="1" applyBorder="1" applyAlignment="1">
      <alignment horizontal="right"/>
    </xf>
    <xf numFmtId="4" fontId="4" fillId="0" borderId="5" xfId="1" applyFont="1" applyFill="1" applyBorder="1" applyAlignment="1">
      <alignment horizontal="right"/>
    </xf>
    <xf numFmtId="4" fontId="4" fillId="0" borderId="0" xfId="1" applyFont="1" applyFill="1" applyAlignment="1">
      <alignment horizontal="center"/>
    </xf>
    <xf numFmtId="4" fontId="4" fillId="0" borderId="0" xfId="1" applyFont="1" applyBorder="1" applyAlignment="1">
      <alignment horizontal="center"/>
    </xf>
    <xf numFmtId="4" fontId="4" fillId="0" borderId="4" xfId="1" applyFont="1" applyBorder="1" applyAlignment="1">
      <alignment horizontal="center"/>
    </xf>
    <xf numFmtId="4" fontId="4" fillId="0" borderId="0" xfId="1" applyFont="1" applyFill="1" applyBorder="1" applyAlignment="1">
      <alignment horizontal="center"/>
    </xf>
    <xf numFmtId="39" fontId="4" fillId="2" borderId="5" xfId="1" applyNumberFormat="1" applyFont="1" applyFill="1" applyBorder="1" applyAlignment="1">
      <alignment horizontal="right"/>
    </xf>
    <xf numFmtId="4" fontId="4" fillId="2" borderId="5" xfId="1" applyFont="1" applyFill="1" applyBorder="1" applyAlignment="1">
      <alignment horizontal="right"/>
    </xf>
    <xf numFmtId="0" fontId="4" fillId="0" borderId="8" xfId="0" applyFont="1" applyBorder="1" applyAlignment="1"/>
    <xf numFmtId="0" fontId="4" fillId="0" borderId="1" xfId="0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4" fontId="4" fillId="0" borderId="8" xfId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4" fontId="4" fillId="3" borderId="8" xfId="1" applyFont="1" applyFill="1" applyBorder="1" applyAlignment="1"/>
    <xf numFmtId="4" fontId="4" fillId="3" borderId="8" xfId="1" applyFont="1" applyFill="1" applyBorder="1"/>
    <xf numFmtId="10" fontId="4" fillId="0" borderId="8" xfId="0" applyNumberFormat="1" applyFont="1" applyFill="1" applyBorder="1" applyAlignment="1">
      <alignment horizontal="center"/>
    </xf>
    <xf numFmtId="4" fontId="4" fillId="0" borderId="8" xfId="1" applyFont="1" applyBorder="1"/>
    <xf numFmtId="39" fontId="4" fillId="2" borderId="8" xfId="1" applyNumberFormat="1" applyFont="1" applyFill="1" applyBorder="1" applyAlignment="1">
      <alignment horizontal="right"/>
    </xf>
    <xf numFmtId="39" fontId="4" fillId="0" borderId="8" xfId="1" applyNumberFormat="1" applyFont="1" applyBorder="1"/>
    <xf numFmtId="10" fontId="4" fillId="0" borderId="8" xfId="0" applyNumberFormat="1" applyFont="1" applyBorder="1" applyAlignment="1"/>
    <xf numFmtId="4" fontId="3" fillId="0" borderId="4" xfId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4" fontId="3" fillId="2" borderId="7" xfId="1" applyFont="1" applyFill="1" applyBorder="1" applyAlignment="1">
      <alignment horizontal="center"/>
    </xf>
    <xf numFmtId="4" fontId="3" fillId="0" borderId="7" xfId="1" applyFont="1" applyFill="1" applyBorder="1" applyAlignment="1">
      <alignment horizontal="center"/>
    </xf>
    <xf numFmtId="0" fontId="6" fillId="0" borderId="0" xfId="0" applyFont="1" applyAlignment="1"/>
    <xf numFmtId="0" fontId="3" fillId="0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Alignment="1"/>
    <xf numFmtId="0" fontId="6" fillId="0" borderId="5" xfId="0" applyFont="1" applyBorder="1" applyAlignment="1"/>
    <xf numFmtId="4" fontId="6" fillId="0" borderId="5" xfId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4" fontId="6" fillId="3" borderId="5" xfId="1" applyFont="1" applyFill="1" applyBorder="1" applyAlignment="1"/>
    <xf numFmtId="4" fontId="6" fillId="3" borderId="5" xfId="1" applyFont="1" applyFill="1" applyBorder="1"/>
    <xf numFmtId="10" fontId="6" fillId="0" borderId="5" xfId="0" applyNumberFormat="1" applyFont="1" applyFill="1" applyBorder="1" applyAlignment="1">
      <alignment horizontal="center"/>
    </xf>
    <xf numFmtId="4" fontId="6" fillId="0" borderId="5" xfId="1" applyFont="1" applyBorder="1"/>
    <xf numFmtId="4" fontId="6" fillId="0" borderId="5" xfId="1" applyFont="1" applyFill="1" applyBorder="1"/>
    <xf numFmtId="39" fontId="6" fillId="2" borderId="5" xfId="1" applyNumberFormat="1" applyFont="1" applyFill="1" applyBorder="1" applyAlignment="1">
      <alignment horizontal="right"/>
    </xf>
    <xf numFmtId="39" fontId="6" fillId="0" borderId="5" xfId="1" applyNumberFormat="1" applyFont="1" applyBorder="1"/>
    <xf numFmtId="10" fontId="6" fillId="0" borderId="5" xfId="0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zoomScale="85" zoomScaleNormal="85" workbookViewId="0">
      <selection activeCell="C43" sqref="C43"/>
    </sheetView>
  </sheetViews>
  <sheetFormatPr defaultColWidth="8.88671875" defaultRowHeight="15" x14ac:dyDescent="0.25"/>
  <cols>
    <col min="1" max="1" width="20.88671875" style="23" customWidth="1"/>
    <col min="2" max="2" width="10.109375" style="44" customWidth="1"/>
    <col min="3" max="3" width="7.109375" style="3" bestFit="1" customWidth="1"/>
    <col min="4" max="4" width="10.21875" style="3" customWidth="1"/>
    <col min="5" max="5" width="10.33203125" style="3" customWidth="1"/>
    <col min="6" max="6" width="10.21875" style="6" customWidth="1"/>
    <col min="7" max="8" width="11.6640625" style="3" bestFit="1" customWidth="1"/>
    <col min="9" max="9" width="6.6640625" style="51" bestFit="1" customWidth="1"/>
    <col min="10" max="10" width="12.5546875" style="4" customWidth="1"/>
    <col min="11" max="11" width="8.21875" style="15" customWidth="1"/>
    <col min="12" max="12" width="8.44140625" style="26" bestFit="1" customWidth="1"/>
    <col min="13" max="16384" width="8.88671875" style="26"/>
  </cols>
  <sheetData>
    <row r="1" spans="1:12" x14ac:dyDescent="0.25">
      <c r="A1" s="10" t="s">
        <v>43</v>
      </c>
      <c r="B1" s="42"/>
      <c r="C1" s="25"/>
      <c r="D1" s="25"/>
    </row>
    <row r="2" spans="1:12" x14ac:dyDescent="0.25">
      <c r="A2" s="76" t="s">
        <v>46</v>
      </c>
      <c r="B2" s="77"/>
      <c r="C2" s="78"/>
      <c r="D2" s="26"/>
      <c r="E2" s="27"/>
      <c r="F2" s="28"/>
      <c r="H2" s="9"/>
      <c r="I2" s="52"/>
    </row>
    <row r="3" spans="1:12" x14ac:dyDescent="0.25">
      <c r="A3" s="10" t="s">
        <v>36</v>
      </c>
      <c r="B3" s="42"/>
      <c r="C3" s="1"/>
      <c r="D3" s="1"/>
      <c r="E3" s="27"/>
      <c r="F3" s="28"/>
      <c r="H3" s="9"/>
      <c r="I3" s="52"/>
    </row>
    <row r="4" spans="1:12" ht="15.75" thickBot="1" x14ac:dyDescent="0.3">
      <c r="A4" s="10"/>
      <c r="B4" s="42"/>
      <c r="C4" s="1"/>
      <c r="D4" s="1"/>
      <c r="E4" s="27"/>
      <c r="F4" s="28"/>
      <c r="G4" s="40"/>
      <c r="H4" s="36"/>
      <c r="I4" s="53"/>
      <c r="J4" s="37"/>
      <c r="K4" s="29"/>
      <c r="L4" s="30"/>
    </row>
    <row r="5" spans="1:12" ht="29.25" x14ac:dyDescent="0.25">
      <c r="A5" s="58"/>
      <c r="B5" s="48" t="s">
        <v>44</v>
      </c>
      <c r="C5" s="2" t="s">
        <v>32</v>
      </c>
      <c r="D5" s="32" t="s">
        <v>35</v>
      </c>
      <c r="E5" s="32" t="s">
        <v>31</v>
      </c>
      <c r="F5" s="2" t="s">
        <v>2</v>
      </c>
      <c r="G5" s="38" t="s">
        <v>49</v>
      </c>
      <c r="H5" s="17" t="s">
        <v>4</v>
      </c>
      <c r="I5" s="31" t="s">
        <v>48</v>
      </c>
      <c r="J5" s="38" t="s">
        <v>38</v>
      </c>
      <c r="K5" s="39" t="s">
        <v>39</v>
      </c>
      <c r="L5" s="38" t="s">
        <v>40</v>
      </c>
    </row>
    <row r="6" spans="1:12" ht="15.75" thickBot="1" x14ac:dyDescent="0.3">
      <c r="A6" s="59" t="s">
        <v>37</v>
      </c>
      <c r="B6" s="69" t="s">
        <v>45</v>
      </c>
      <c r="C6" s="70" t="s">
        <v>33</v>
      </c>
      <c r="D6" s="71" t="s">
        <v>34</v>
      </c>
      <c r="E6" s="71" t="s">
        <v>1</v>
      </c>
      <c r="F6" s="70" t="s">
        <v>0</v>
      </c>
      <c r="G6" s="35">
        <v>1012591.21</v>
      </c>
      <c r="H6" s="72" t="s">
        <v>5</v>
      </c>
      <c r="I6" s="73" t="s">
        <v>47</v>
      </c>
      <c r="J6" s="72" t="s">
        <v>6</v>
      </c>
      <c r="K6" s="74" t="s">
        <v>7</v>
      </c>
      <c r="L6" s="70" t="s">
        <v>8</v>
      </c>
    </row>
    <row r="7" spans="1:12" x14ac:dyDescent="0.25">
      <c r="A7" s="57" t="s">
        <v>41</v>
      </c>
      <c r="B7" s="60">
        <v>0</v>
      </c>
      <c r="C7" s="61">
        <v>800</v>
      </c>
      <c r="D7" s="62">
        <v>13500</v>
      </c>
      <c r="E7" s="63">
        <v>13500</v>
      </c>
      <c r="F7" s="64">
        <f t="shared" ref="F7:F37" si="0">+D7/$D$38</f>
        <v>1.3329499571782422E-2</v>
      </c>
      <c r="G7" s="65">
        <v>13500</v>
      </c>
      <c r="H7" s="34">
        <f>SUM(G7:G7)</f>
        <v>13500</v>
      </c>
      <c r="I7" s="66">
        <f t="shared" ref="I7:I37" si="1">+E7-G7</f>
        <v>0</v>
      </c>
      <c r="J7" s="65">
        <v>13500</v>
      </c>
      <c r="K7" s="67">
        <f t="shared" ref="K7:K37" si="2">+J7-G7</f>
        <v>0</v>
      </c>
      <c r="L7" s="68">
        <f t="shared" ref="L7:L37" si="3">+J7/$J$38</f>
        <v>1.3332132322183599E-2</v>
      </c>
    </row>
    <row r="8" spans="1:12" x14ac:dyDescent="0.25">
      <c r="A8" s="45" t="s">
        <v>9</v>
      </c>
      <c r="B8" s="49">
        <v>18000</v>
      </c>
      <c r="C8" s="46">
        <v>800</v>
      </c>
      <c r="D8" s="18">
        <v>110532</v>
      </c>
      <c r="E8" s="47">
        <v>110532</v>
      </c>
      <c r="F8" s="12">
        <f t="shared" si="0"/>
        <v>0.10913601827172256</v>
      </c>
      <c r="G8" s="14">
        <v>110532</v>
      </c>
      <c r="H8" s="11">
        <f t="shared" ref="H8:H37" si="4">SUM(G8:G8)</f>
        <v>110532</v>
      </c>
      <c r="I8" s="55">
        <f t="shared" si="1"/>
        <v>0</v>
      </c>
      <c r="J8" s="14">
        <v>110532</v>
      </c>
      <c r="K8" s="16">
        <f t="shared" si="2"/>
        <v>0</v>
      </c>
      <c r="L8" s="13">
        <f t="shared" si="3"/>
        <v>0.10915757406189612</v>
      </c>
    </row>
    <row r="9" spans="1:12" x14ac:dyDescent="0.25">
      <c r="A9" s="45" t="s">
        <v>9</v>
      </c>
      <c r="B9" s="49">
        <v>32000</v>
      </c>
      <c r="C9" s="46">
        <v>860</v>
      </c>
      <c r="D9" s="18">
        <v>11468</v>
      </c>
      <c r="E9" s="47">
        <v>11468</v>
      </c>
      <c r="F9" s="12">
        <f t="shared" si="0"/>
        <v>1.1323163043644504E-2</v>
      </c>
      <c r="G9" s="14">
        <v>11468</v>
      </c>
      <c r="H9" s="11">
        <f t="shared" si="4"/>
        <v>11468</v>
      </c>
      <c r="I9" s="55">
        <f t="shared" si="1"/>
        <v>0</v>
      </c>
      <c r="J9" s="14">
        <v>11468</v>
      </c>
      <c r="K9" s="16">
        <f t="shared" si="2"/>
        <v>0</v>
      </c>
      <c r="L9" s="13">
        <f t="shared" si="3"/>
        <v>1.1325399516355668E-2</v>
      </c>
    </row>
    <row r="10" spans="1:12" x14ac:dyDescent="0.25">
      <c r="A10" s="45" t="s">
        <v>15</v>
      </c>
      <c r="B10" s="49">
        <v>30000</v>
      </c>
      <c r="C10" s="46">
        <v>800</v>
      </c>
      <c r="D10" s="18">
        <v>30000</v>
      </c>
      <c r="E10" s="47">
        <v>30000</v>
      </c>
      <c r="F10" s="12">
        <f t="shared" si="0"/>
        <v>2.9621110159516493E-2</v>
      </c>
      <c r="G10" s="14">
        <v>30000</v>
      </c>
      <c r="H10" s="11">
        <f t="shared" si="4"/>
        <v>30000</v>
      </c>
      <c r="I10" s="55">
        <f t="shared" si="1"/>
        <v>0</v>
      </c>
      <c r="J10" s="14">
        <v>30000</v>
      </c>
      <c r="K10" s="16">
        <f t="shared" si="2"/>
        <v>0</v>
      </c>
      <c r="L10" s="13">
        <f t="shared" si="3"/>
        <v>2.9626960715963553E-2</v>
      </c>
    </row>
    <row r="11" spans="1:12" x14ac:dyDescent="0.25">
      <c r="A11" s="45" t="s">
        <v>15</v>
      </c>
      <c r="B11" s="49">
        <v>15000</v>
      </c>
      <c r="C11" s="46">
        <v>860</v>
      </c>
      <c r="D11" s="18">
        <v>50000</v>
      </c>
      <c r="E11" s="47">
        <v>50000</v>
      </c>
      <c r="F11" s="12">
        <f t="shared" si="0"/>
        <v>4.9368516932527487E-2</v>
      </c>
      <c r="G11" s="14">
        <v>50000</v>
      </c>
      <c r="H11" s="11">
        <f t="shared" si="4"/>
        <v>50000</v>
      </c>
      <c r="I11" s="55">
        <f t="shared" si="1"/>
        <v>0</v>
      </c>
      <c r="J11" s="14">
        <v>50000</v>
      </c>
      <c r="K11" s="16">
        <f t="shared" si="2"/>
        <v>0</v>
      </c>
      <c r="L11" s="13">
        <f t="shared" si="3"/>
        <v>4.9378267859939255E-2</v>
      </c>
    </row>
    <row r="12" spans="1:12" x14ac:dyDescent="0.25">
      <c r="A12" s="45" t="s">
        <v>16</v>
      </c>
      <c r="B12" s="49">
        <v>23500</v>
      </c>
      <c r="C12" s="46">
        <v>800</v>
      </c>
      <c r="D12" s="18">
        <v>32500</v>
      </c>
      <c r="E12" s="47">
        <v>32400</v>
      </c>
      <c r="F12" s="12">
        <f t="shared" si="0"/>
        <v>3.2089536006142866E-2</v>
      </c>
      <c r="G12" s="14">
        <v>32400</v>
      </c>
      <c r="H12" s="11">
        <f t="shared" si="4"/>
        <v>32400</v>
      </c>
      <c r="I12" s="55">
        <f t="shared" si="1"/>
        <v>0</v>
      </c>
      <c r="J12" s="14">
        <v>32400</v>
      </c>
      <c r="K12" s="16">
        <f t="shared" si="2"/>
        <v>0</v>
      </c>
      <c r="L12" s="13">
        <f t="shared" si="3"/>
        <v>3.1997117573240641E-2</v>
      </c>
    </row>
    <row r="13" spans="1:12" x14ac:dyDescent="0.25">
      <c r="A13" s="45" t="s">
        <v>17</v>
      </c>
      <c r="B13" s="49">
        <v>0</v>
      </c>
      <c r="C13" s="46">
        <v>800</v>
      </c>
      <c r="D13" s="18">
        <v>55000</v>
      </c>
      <c r="E13" s="47">
        <v>55000</v>
      </c>
      <c r="F13" s="12">
        <f t="shared" si="0"/>
        <v>5.4305368625780233E-2</v>
      </c>
      <c r="G13" s="14">
        <v>55000</v>
      </c>
      <c r="H13" s="11">
        <f t="shared" si="4"/>
        <v>55000</v>
      </c>
      <c r="I13" s="55">
        <f t="shared" si="1"/>
        <v>0</v>
      </c>
      <c r="J13" s="14">
        <v>55000</v>
      </c>
      <c r="K13" s="16">
        <f t="shared" si="2"/>
        <v>0</v>
      </c>
      <c r="L13" s="13">
        <f t="shared" si="3"/>
        <v>5.4316094645933184E-2</v>
      </c>
    </row>
    <row r="14" spans="1:12" x14ac:dyDescent="0.25">
      <c r="A14" s="45" t="s">
        <v>18</v>
      </c>
      <c r="B14" s="49">
        <v>0</v>
      </c>
      <c r="C14" s="46">
        <v>800</v>
      </c>
      <c r="D14" s="18">
        <v>5000</v>
      </c>
      <c r="E14" s="47">
        <v>5000</v>
      </c>
      <c r="F14" s="12">
        <f t="shared" si="0"/>
        <v>4.9368516932527485E-3</v>
      </c>
      <c r="G14" s="14">
        <v>5000</v>
      </c>
      <c r="H14" s="11">
        <f t="shared" si="4"/>
        <v>5000</v>
      </c>
      <c r="I14" s="55">
        <f t="shared" si="1"/>
        <v>0</v>
      </c>
      <c r="J14" s="14">
        <v>5000</v>
      </c>
      <c r="K14" s="16">
        <f t="shared" si="2"/>
        <v>0</v>
      </c>
      <c r="L14" s="13">
        <f t="shared" si="3"/>
        <v>4.9378267859939255E-3</v>
      </c>
    </row>
    <row r="15" spans="1:12" x14ac:dyDescent="0.25">
      <c r="A15" s="45" t="s">
        <v>18</v>
      </c>
      <c r="B15" s="49">
        <v>0</v>
      </c>
      <c r="C15" s="46">
        <v>860</v>
      </c>
      <c r="D15" s="18">
        <v>5000</v>
      </c>
      <c r="E15" s="47">
        <v>5000</v>
      </c>
      <c r="F15" s="12">
        <f t="shared" si="0"/>
        <v>4.9368516932527485E-3</v>
      </c>
      <c r="G15" s="14">
        <v>5000</v>
      </c>
      <c r="H15" s="11">
        <f t="shared" si="4"/>
        <v>5000</v>
      </c>
      <c r="I15" s="55">
        <f t="shared" si="1"/>
        <v>0</v>
      </c>
      <c r="J15" s="14">
        <v>5000</v>
      </c>
      <c r="K15" s="16">
        <f t="shared" si="2"/>
        <v>0</v>
      </c>
      <c r="L15" s="13">
        <f t="shared" si="3"/>
        <v>4.9378267859939255E-3</v>
      </c>
    </row>
    <row r="16" spans="1:12" x14ac:dyDescent="0.25">
      <c r="A16" s="45" t="s">
        <v>10</v>
      </c>
      <c r="B16" s="49">
        <v>10000</v>
      </c>
      <c r="C16" s="46">
        <v>800</v>
      </c>
      <c r="D16" s="18">
        <v>75000</v>
      </c>
      <c r="E16" s="47">
        <v>75000</v>
      </c>
      <c r="F16" s="12">
        <f t="shared" si="0"/>
        <v>7.4052775398791224E-2</v>
      </c>
      <c r="G16" s="14">
        <v>75000</v>
      </c>
      <c r="H16" s="11">
        <f t="shared" si="4"/>
        <v>75000</v>
      </c>
      <c r="I16" s="55">
        <f t="shared" si="1"/>
        <v>0</v>
      </c>
      <c r="J16" s="14">
        <v>75000</v>
      </c>
      <c r="K16" s="16">
        <f t="shared" si="2"/>
        <v>0</v>
      </c>
      <c r="L16" s="13">
        <f t="shared" si="3"/>
        <v>7.4067401789908879E-2</v>
      </c>
    </row>
    <row r="17" spans="1:12" x14ac:dyDescent="0.25">
      <c r="A17" s="45" t="s">
        <v>10</v>
      </c>
      <c r="B17" s="49">
        <v>10000</v>
      </c>
      <c r="C17" s="46">
        <v>860</v>
      </c>
      <c r="D17" s="18">
        <v>15000</v>
      </c>
      <c r="E17" s="47">
        <v>15000</v>
      </c>
      <c r="F17" s="12">
        <f t="shared" si="0"/>
        <v>1.4810555079758246E-2</v>
      </c>
      <c r="G17" s="14">
        <v>15000</v>
      </c>
      <c r="H17" s="11">
        <f t="shared" si="4"/>
        <v>15000</v>
      </c>
      <c r="I17" s="55">
        <f t="shared" si="1"/>
        <v>0</v>
      </c>
      <c r="J17" s="14">
        <v>15000</v>
      </c>
      <c r="K17" s="16">
        <f t="shared" si="2"/>
        <v>0</v>
      </c>
      <c r="L17" s="13">
        <f t="shared" si="3"/>
        <v>1.4813480357981777E-2</v>
      </c>
    </row>
    <row r="18" spans="1:12" x14ac:dyDescent="0.25">
      <c r="A18" s="45" t="s">
        <v>11</v>
      </c>
      <c r="B18" s="49">
        <v>0</v>
      </c>
      <c r="C18" s="46">
        <v>800</v>
      </c>
      <c r="D18" s="18">
        <v>18000</v>
      </c>
      <c r="E18" s="47">
        <v>17900</v>
      </c>
      <c r="F18" s="12">
        <f t="shared" si="0"/>
        <v>1.7772666095709894E-2</v>
      </c>
      <c r="G18" s="14">
        <v>17900</v>
      </c>
      <c r="H18" s="11">
        <f t="shared" si="4"/>
        <v>17900</v>
      </c>
      <c r="I18" s="55">
        <f t="shared" si="1"/>
        <v>0</v>
      </c>
      <c r="J18" s="14">
        <v>17900</v>
      </c>
      <c r="K18" s="16">
        <f t="shared" si="2"/>
        <v>0</v>
      </c>
      <c r="L18" s="13">
        <f t="shared" si="3"/>
        <v>1.7677419893858255E-2</v>
      </c>
    </row>
    <row r="19" spans="1:12" s="75" customFormat="1" ht="12.75" x14ac:dyDescent="0.2">
      <c r="A19" s="79" t="s">
        <v>19</v>
      </c>
      <c r="B19" s="80">
        <v>0</v>
      </c>
      <c r="C19" s="81">
        <v>800</v>
      </c>
      <c r="D19" s="82">
        <v>30000</v>
      </c>
      <c r="E19" s="83">
        <v>30000</v>
      </c>
      <c r="F19" s="84">
        <f t="shared" si="0"/>
        <v>2.9621110159516493E-2</v>
      </c>
      <c r="G19" s="85">
        <v>30000</v>
      </c>
      <c r="H19" s="86">
        <f t="shared" si="4"/>
        <v>30000</v>
      </c>
      <c r="I19" s="87">
        <f t="shared" si="1"/>
        <v>0</v>
      </c>
      <c r="J19" s="85">
        <v>30000</v>
      </c>
      <c r="K19" s="88">
        <f t="shared" si="2"/>
        <v>0</v>
      </c>
      <c r="L19" s="89">
        <f t="shared" si="3"/>
        <v>2.9626960715963553E-2</v>
      </c>
    </row>
    <row r="20" spans="1:12" x14ac:dyDescent="0.25">
      <c r="A20" s="45" t="s">
        <v>20</v>
      </c>
      <c r="B20" s="49">
        <v>8000</v>
      </c>
      <c r="C20" s="46">
        <v>800</v>
      </c>
      <c r="D20" s="18">
        <v>8000</v>
      </c>
      <c r="E20" s="47">
        <v>8000</v>
      </c>
      <c r="F20" s="12">
        <f t="shared" si="0"/>
        <v>7.8989627092043973E-3</v>
      </c>
      <c r="G20" s="14">
        <v>8000</v>
      </c>
      <c r="H20" s="11">
        <f t="shared" si="4"/>
        <v>8000</v>
      </c>
      <c r="I20" s="55">
        <f t="shared" si="1"/>
        <v>0</v>
      </c>
      <c r="J20" s="14">
        <v>8000</v>
      </c>
      <c r="K20" s="16">
        <f t="shared" si="2"/>
        <v>0</v>
      </c>
      <c r="L20" s="13">
        <f t="shared" si="3"/>
        <v>7.9005228575902801E-3</v>
      </c>
    </row>
    <row r="21" spans="1:12" x14ac:dyDescent="0.25">
      <c r="A21" s="45" t="s">
        <v>21</v>
      </c>
      <c r="B21" s="49">
        <v>7500</v>
      </c>
      <c r="C21" s="46">
        <v>800</v>
      </c>
      <c r="D21" s="18">
        <v>45000</v>
      </c>
      <c r="E21" s="47">
        <v>45000</v>
      </c>
      <c r="F21" s="12">
        <f t="shared" si="0"/>
        <v>4.4431665239274741E-2</v>
      </c>
      <c r="G21" s="14">
        <v>45000</v>
      </c>
      <c r="H21" s="11">
        <f t="shared" si="4"/>
        <v>45000</v>
      </c>
      <c r="I21" s="55">
        <f t="shared" si="1"/>
        <v>0</v>
      </c>
      <c r="J21" s="14">
        <v>45000</v>
      </c>
      <c r="K21" s="16">
        <f t="shared" si="2"/>
        <v>0</v>
      </c>
      <c r="L21" s="13">
        <f t="shared" si="3"/>
        <v>4.4440441073945333E-2</v>
      </c>
    </row>
    <row r="22" spans="1:12" x14ac:dyDescent="0.25">
      <c r="A22" s="45" t="s">
        <v>22</v>
      </c>
      <c r="B22" s="49">
        <v>0</v>
      </c>
      <c r="C22" s="46">
        <v>800</v>
      </c>
      <c r="D22" s="18">
        <v>15000</v>
      </c>
      <c r="E22" s="47">
        <v>15000</v>
      </c>
      <c r="F22" s="12">
        <f t="shared" si="0"/>
        <v>1.4810555079758246E-2</v>
      </c>
      <c r="G22" s="14">
        <v>15000</v>
      </c>
      <c r="H22" s="11">
        <f t="shared" si="4"/>
        <v>15000</v>
      </c>
      <c r="I22" s="55">
        <f t="shared" si="1"/>
        <v>0</v>
      </c>
      <c r="J22" s="14">
        <v>15000</v>
      </c>
      <c r="K22" s="16">
        <f t="shared" si="2"/>
        <v>0</v>
      </c>
      <c r="L22" s="13">
        <f t="shared" si="3"/>
        <v>1.4813480357981777E-2</v>
      </c>
    </row>
    <row r="23" spans="1:12" x14ac:dyDescent="0.25">
      <c r="A23" s="45" t="s">
        <v>12</v>
      </c>
      <c r="B23" s="49">
        <v>7500</v>
      </c>
      <c r="C23" s="46">
        <v>800</v>
      </c>
      <c r="D23" s="18">
        <v>60000</v>
      </c>
      <c r="E23" s="47">
        <v>60000</v>
      </c>
      <c r="F23" s="12">
        <f t="shared" si="0"/>
        <v>5.9242220319032986E-2</v>
      </c>
      <c r="G23" s="14">
        <v>60000</v>
      </c>
      <c r="H23" s="11">
        <f t="shared" si="4"/>
        <v>60000</v>
      </c>
      <c r="I23" s="55">
        <f t="shared" si="1"/>
        <v>0</v>
      </c>
      <c r="J23" s="14">
        <v>60000</v>
      </c>
      <c r="K23" s="16">
        <f t="shared" si="2"/>
        <v>0</v>
      </c>
      <c r="L23" s="13">
        <f t="shared" si="3"/>
        <v>5.9253921431927106E-2</v>
      </c>
    </row>
    <row r="24" spans="1:12" x14ac:dyDescent="0.25">
      <c r="A24" s="45" t="s">
        <v>12</v>
      </c>
      <c r="B24" s="49">
        <v>7500</v>
      </c>
      <c r="C24" s="46">
        <v>860</v>
      </c>
      <c r="D24" s="18">
        <v>15000</v>
      </c>
      <c r="E24" s="47">
        <v>15000</v>
      </c>
      <c r="F24" s="12">
        <f t="shared" si="0"/>
        <v>1.4810555079758246E-2</v>
      </c>
      <c r="G24" s="14">
        <v>15000</v>
      </c>
      <c r="H24" s="11">
        <f t="shared" si="4"/>
        <v>15000</v>
      </c>
      <c r="I24" s="55">
        <f t="shared" si="1"/>
        <v>0</v>
      </c>
      <c r="J24" s="14">
        <v>15000</v>
      </c>
      <c r="K24" s="16">
        <f t="shared" si="2"/>
        <v>0</v>
      </c>
      <c r="L24" s="13">
        <f t="shared" si="3"/>
        <v>1.4813480357981777E-2</v>
      </c>
    </row>
    <row r="25" spans="1:12" x14ac:dyDescent="0.25">
      <c r="A25" s="45" t="s">
        <v>23</v>
      </c>
      <c r="B25" s="49">
        <v>15000</v>
      </c>
      <c r="C25" s="46">
        <v>800</v>
      </c>
      <c r="D25" s="18">
        <v>30000</v>
      </c>
      <c r="E25" s="47">
        <v>30000</v>
      </c>
      <c r="F25" s="12">
        <f t="shared" si="0"/>
        <v>2.9621110159516493E-2</v>
      </c>
      <c r="G25" s="14">
        <v>30000</v>
      </c>
      <c r="H25" s="11">
        <f t="shared" si="4"/>
        <v>30000</v>
      </c>
      <c r="I25" s="55">
        <f t="shared" si="1"/>
        <v>0</v>
      </c>
      <c r="J25" s="14">
        <v>30000</v>
      </c>
      <c r="K25" s="16">
        <f t="shared" si="2"/>
        <v>0</v>
      </c>
      <c r="L25" s="13">
        <f t="shared" si="3"/>
        <v>2.9626960715963553E-2</v>
      </c>
    </row>
    <row r="26" spans="1:12" x14ac:dyDescent="0.25">
      <c r="A26" s="45" t="s">
        <v>24</v>
      </c>
      <c r="B26" s="49">
        <v>0</v>
      </c>
      <c r="C26" s="46">
        <v>800</v>
      </c>
      <c r="D26" s="18">
        <v>15000</v>
      </c>
      <c r="E26" s="47">
        <v>15000</v>
      </c>
      <c r="F26" s="12">
        <f t="shared" si="0"/>
        <v>1.4810555079758246E-2</v>
      </c>
      <c r="G26" s="14">
        <v>15000</v>
      </c>
      <c r="H26" s="11">
        <f t="shared" si="4"/>
        <v>15000</v>
      </c>
      <c r="I26" s="55">
        <f t="shared" si="1"/>
        <v>0</v>
      </c>
      <c r="J26" s="14">
        <v>15000</v>
      </c>
      <c r="K26" s="16">
        <f t="shared" si="2"/>
        <v>0</v>
      </c>
      <c r="L26" s="13">
        <f t="shared" si="3"/>
        <v>1.4813480357981777E-2</v>
      </c>
    </row>
    <row r="27" spans="1:12" x14ac:dyDescent="0.25">
      <c r="A27" s="45" t="s">
        <v>13</v>
      </c>
      <c r="B27" s="49">
        <v>20000</v>
      </c>
      <c r="C27" s="46">
        <v>800</v>
      </c>
      <c r="D27" s="18">
        <v>27500</v>
      </c>
      <c r="E27" s="47">
        <v>27500</v>
      </c>
      <c r="F27" s="12">
        <f t="shared" si="0"/>
        <v>2.7152684312890116E-2</v>
      </c>
      <c r="G27" s="14">
        <v>27500</v>
      </c>
      <c r="H27" s="11">
        <f t="shared" si="4"/>
        <v>27500</v>
      </c>
      <c r="I27" s="55">
        <f t="shared" si="1"/>
        <v>0</v>
      </c>
      <c r="J27" s="14">
        <v>27500</v>
      </c>
      <c r="K27" s="16">
        <f t="shared" si="2"/>
        <v>0</v>
      </c>
      <c r="L27" s="13">
        <f t="shared" si="3"/>
        <v>2.7158047322966592E-2</v>
      </c>
    </row>
    <row r="28" spans="1:12" x14ac:dyDescent="0.25">
      <c r="A28" s="45" t="s">
        <v>25</v>
      </c>
      <c r="B28" s="49">
        <v>10000</v>
      </c>
      <c r="C28" s="46">
        <v>800</v>
      </c>
      <c r="D28" s="18">
        <v>20000</v>
      </c>
      <c r="E28" s="47">
        <v>20000</v>
      </c>
      <c r="F28" s="12">
        <f t="shared" si="0"/>
        <v>1.9747406773010994E-2</v>
      </c>
      <c r="G28" s="14">
        <v>20000</v>
      </c>
      <c r="H28" s="11">
        <f t="shared" si="4"/>
        <v>20000</v>
      </c>
      <c r="I28" s="55">
        <f t="shared" si="1"/>
        <v>0</v>
      </c>
      <c r="J28" s="14">
        <v>20000</v>
      </c>
      <c r="K28" s="16">
        <f t="shared" si="2"/>
        <v>0</v>
      </c>
      <c r="L28" s="13">
        <f t="shared" si="3"/>
        <v>1.9751307143975702E-2</v>
      </c>
    </row>
    <row r="29" spans="1:12" x14ac:dyDescent="0.25">
      <c r="A29" s="45" t="s">
        <v>25</v>
      </c>
      <c r="B29" s="49">
        <v>10000</v>
      </c>
      <c r="C29" s="46">
        <v>860</v>
      </c>
      <c r="D29" s="18">
        <v>10000</v>
      </c>
      <c r="E29" s="47">
        <v>10000</v>
      </c>
      <c r="F29" s="12">
        <f t="shared" si="0"/>
        <v>9.873703386505497E-3</v>
      </c>
      <c r="G29" s="14">
        <v>10000</v>
      </c>
      <c r="H29" s="11">
        <f t="shared" si="4"/>
        <v>10000</v>
      </c>
      <c r="I29" s="55">
        <f t="shared" si="1"/>
        <v>0</v>
      </c>
      <c r="J29" s="14">
        <v>10000</v>
      </c>
      <c r="K29" s="16">
        <f t="shared" si="2"/>
        <v>0</v>
      </c>
      <c r="L29" s="13">
        <f t="shared" si="3"/>
        <v>9.875653571987851E-3</v>
      </c>
    </row>
    <row r="30" spans="1:12" x14ac:dyDescent="0.25">
      <c r="A30" s="45" t="s">
        <v>26</v>
      </c>
      <c r="B30" s="49">
        <v>10000</v>
      </c>
      <c r="C30" s="46">
        <v>800</v>
      </c>
      <c r="D30" s="18">
        <v>45000</v>
      </c>
      <c r="E30" s="47">
        <v>45000</v>
      </c>
      <c r="F30" s="12">
        <f t="shared" si="0"/>
        <v>4.4431665239274741E-2</v>
      </c>
      <c r="G30" s="14">
        <v>45000</v>
      </c>
      <c r="H30" s="11">
        <f t="shared" si="4"/>
        <v>45000</v>
      </c>
      <c r="I30" s="55">
        <f t="shared" si="1"/>
        <v>0</v>
      </c>
      <c r="J30" s="14">
        <v>45000</v>
      </c>
      <c r="K30" s="16">
        <f t="shared" si="2"/>
        <v>0</v>
      </c>
      <c r="L30" s="13">
        <f t="shared" si="3"/>
        <v>4.4440441073945333E-2</v>
      </c>
    </row>
    <row r="31" spans="1:12" x14ac:dyDescent="0.25">
      <c r="A31" s="45" t="s">
        <v>27</v>
      </c>
      <c r="B31" s="49">
        <v>0</v>
      </c>
      <c r="C31" s="46">
        <v>800</v>
      </c>
      <c r="D31" s="18">
        <v>45000</v>
      </c>
      <c r="E31" s="47">
        <v>45000</v>
      </c>
      <c r="F31" s="12">
        <f t="shared" si="0"/>
        <v>4.4431665239274741E-2</v>
      </c>
      <c r="G31" s="14">
        <v>45000</v>
      </c>
      <c r="H31" s="11">
        <f t="shared" si="4"/>
        <v>45000</v>
      </c>
      <c r="I31" s="55">
        <f t="shared" si="1"/>
        <v>0</v>
      </c>
      <c r="J31" s="14">
        <v>45000</v>
      </c>
      <c r="K31" s="16">
        <f t="shared" si="2"/>
        <v>0</v>
      </c>
      <c r="L31" s="13">
        <f t="shared" si="3"/>
        <v>4.4440441073945333E-2</v>
      </c>
    </row>
    <row r="32" spans="1:12" x14ac:dyDescent="0.25">
      <c r="A32" s="45" t="s">
        <v>28</v>
      </c>
      <c r="B32" s="49">
        <v>0</v>
      </c>
      <c r="C32" s="46">
        <v>800</v>
      </c>
      <c r="D32" s="18">
        <v>52291.21</v>
      </c>
      <c r="E32" s="47">
        <v>52291.21</v>
      </c>
      <c r="F32" s="12">
        <f t="shared" si="0"/>
        <v>5.1630789726147014E-2</v>
      </c>
      <c r="G32" s="14">
        <v>52291.21</v>
      </c>
      <c r="H32" s="11">
        <f t="shared" si="4"/>
        <v>52291.21</v>
      </c>
      <c r="I32" s="55">
        <f t="shared" si="1"/>
        <v>0</v>
      </c>
      <c r="J32" s="14">
        <v>52291.21</v>
      </c>
      <c r="K32" s="16">
        <f t="shared" si="2"/>
        <v>0</v>
      </c>
      <c r="L32" s="13">
        <f t="shared" si="3"/>
        <v>5.1640987482006684E-2</v>
      </c>
    </row>
    <row r="33" spans="1:12" x14ac:dyDescent="0.25">
      <c r="A33" s="45" t="s">
        <v>29</v>
      </c>
      <c r="B33" s="49">
        <v>0</v>
      </c>
      <c r="C33" s="46">
        <v>800</v>
      </c>
      <c r="D33" s="18">
        <v>90000</v>
      </c>
      <c r="E33" s="47">
        <v>90000</v>
      </c>
      <c r="F33" s="12">
        <f t="shared" si="0"/>
        <v>8.8863330478549482E-2</v>
      </c>
      <c r="G33" s="14">
        <v>90000</v>
      </c>
      <c r="H33" s="11">
        <f t="shared" si="4"/>
        <v>90000</v>
      </c>
      <c r="I33" s="55">
        <f t="shared" si="1"/>
        <v>0</v>
      </c>
      <c r="J33" s="14">
        <v>90000</v>
      </c>
      <c r="K33" s="16">
        <f t="shared" si="2"/>
        <v>0</v>
      </c>
      <c r="L33" s="13">
        <f t="shared" si="3"/>
        <v>8.8880882147890666E-2</v>
      </c>
    </row>
    <row r="34" spans="1:12" x14ac:dyDescent="0.25">
      <c r="A34" s="45" t="s">
        <v>29</v>
      </c>
      <c r="B34" s="49">
        <v>0</v>
      </c>
      <c r="C34" s="46">
        <v>810</v>
      </c>
      <c r="D34" s="18">
        <v>25000</v>
      </c>
      <c r="E34" s="47">
        <v>25000</v>
      </c>
      <c r="F34" s="12">
        <f t="shared" si="0"/>
        <v>2.4684258466263743E-2</v>
      </c>
      <c r="G34" s="14">
        <v>25000</v>
      </c>
      <c r="H34" s="11">
        <f t="shared" si="4"/>
        <v>25000</v>
      </c>
      <c r="I34" s="55">
        <f t="shared" si="1"/>
        <v>0</v>
      </c>
      <c r="J34" s="14">
        <v>25000</v>
      </c>
      <c r="K34" s="16">
        <f t="shared" si="2"/>
        <v>0</v>
      </c>
      <c r="L34" s="13">
        <f t="shared" si="3"/>
        <v>2.4689133929969628E-2</v>
      </c>
    </row>
    <row r="35" spans="1:12" x14ac:dyDescent="0.25">
      <c r="A35" s="45" t="s">
        <v>30</v>
      </c>
      <c r="B35" s="49">
        <v>0</v>
      </c>
      <c r="C35" s="46">
        <v>800</v>
      </c>
      <c r="D35" s="18">
        <v>24000</v>
      </c>
      <c r="E35" s="47">
        <v>24000</v>
      </c>
      <c r="F35" s="12">
        <f t="shared" si="0"/>
        <v>2.3696888127613194E-2</v>
      </c>
      <c r="G35" s="14">
        <v>24000</v>
      </c>
      <c r="H35" s="11">
        <f t="shared" si="4"/>
        <v>24000</v>
      </c>
      <c r="I35" s="55">
        <f t="shared" si="1"/>
        <v>0</v>
      </c>
      <c r="J35" s="14">
        <v>24000</v>
      </c>
      <c r="K35" s="16">
        <f t="shared" si="2"/>
        <v>0</v>
      </c>
      <c r="L35" s="13">
        <f t="shared" si="3"/>
        <v>2.3701568572770844E-2</v>
      </c>
    </row>
    <row r="36" spans="1:12" x14ac:dyDescent="0.25">
      <c r="A36" s="45" t="s">
        <v>14</v>
      </c>
      <c r="B36" s="49">
        <v>0</v>
      </c>
      <c r="C36" s="46">
        <v>800</v>
      </c>
      <c r="D36" s="18">
        <v>32233.99</v>
      </c>
      <c r="E36" s="47">
        <v>32233.99</v>
      </c>
      <c r="F36" s="12">
        <f t="shared" si="0"/>
        <v>3.1826885622358435E-2</v>
      </c>
      <c r="G36" s="14">
        <v>32233.99</v>
      </c>
      <c r="H36" s="11">
        <f t="shared" si="4"/>
        <v>32233.99</v>
      </c>
      <c r="I36" s="55">
        <f t="shared" si="1"/>
        <v>0</v>
      </c>
      <c r="J36" s="14">
        <v>32233.99</v>
      </c>
      <c r="K36" s="16">
        <f t="shared" si="2"/>
        <v>0</v>
      </c>
      <c r="L36" s="13">
        <f t="shared" si="3"/>
        <v>3.1833171848292069E-2</v>
      </c>
    </row>
    <row r="37" spans="1:12" x14ac:dyDescent="0.25">
      <c r="A37" s="45" t="s">
        <v>14</v>
      </c>
      <c r="B37" s="49">
        <v>0</v>
      </c>
      <c r="C37" s="46">
        <v>860</v>
      </c>
      <c r="D37" s="18">
        <v>2766.01</v>
      </c>
      <c r="E37" s="47">
        <v>2766.01</v>
      </c>
      <c r="F37" s="12">
        <f t="shared" si="0"/>
        <v>2.7310762304108074E-3</v>
      </c>
      <c r="G37" s="14">
        <v>2766.01</v>
      </c>
      <c r="H37" s="11">
        <f t="shared" si="4"/>
        <v>2766.01</v>
      </c>
      <c r="I37" s="55">
        <f t="shared" si="1"/>
        <v>0</v>
      </c>
      <c r="J37" s="14">
        <v>2766.01</v>
      </c>
      <c r="K37" s="16">
        <f t="shared" si="2"/>
        <v>0</v>
      </c>
      <c r="L37" s="13">
        <f t="shared" si="3"/>
        <v>2.7316156536654119E-3</v>
      </c>
    </row>
    <row r="38" spans="1:12" x14ac:dyDescent="0.25">
      <c r="A38" s="24" t="s">
        <v>3</v>
      </c>
      <c r="B38" s="50">
        <f>SUM(B7:B37)</f>
        <v>234000</v>
      </c>
      <c r="C38" s="19"/>
      <c r="D38" s="33">
        <f t="shared" ref="D38:L38" si="5">SUM(D7:D37)</f>
        <v>1012791.21</v>
      </c>
      <c r="E38" s="20">
        <f t="shared" si="5"/>
        <v>1012591.21</v>
      </c>
      <c r="F38" s="12">
        <f t="shared" si="5"/>
        <v>1.0000000000000002</v>
      </c>
      <c r="G38" s="21">
        <f t="shared" si="5"/>
        <v>1012591.21</v>
      </c>
      <c r="H38" s="21">
        <f t="shared" si="5"/>
        <v>1012591.21</v>
      </c>
      <c r="I38" s="56">
        <f t="shared" si="5"/>
        <v>0</v>
      </c>
      <c r="J38" s="22">
        <f t="shared" si="5"/>
        <v>1012591.21</v>
      </c>
      <c r="K38" s="14">
        <f t="shared" si="5"/>
        <v>0</v>
      </c>
      <c r="L38" s="13">
        <f t="shared" si="5"/>
        <v>1</v>
      </c>
    </row>
    <row r="39" spans="1:12" x14ac:dyDescent="0.25">
      <c r="C39" s="7"/>
      <c r="D39" s="7"/>
      <c r="E39" s="5"/>
      <c r="F39" s="8"/>
      <c r="G39" s="5"/>
      <c r="H39" s="5"/>
      <c r="I39" s="54"/>
    </row>
    <row r="41" spans="1:12" ht="15.75" x14ac:dyDescent="0.25">
      <c r="A41" s="41" t="s">
        <v>42</v>
      </c>
      <c r="B41" s="43"/>
    </row>
  </sheetData>
  <mergeCells count="1">
    <mergeCell ref="A2:C2"/>
  </mergeCells>
  <phoneticPr fontId="1" type="noConversion"/>
  <printOptions horizontalCentered="1" verticalCentered="1" headings="1" gridLines="1"/>
  <pageMargins left="0" right="0" top="0.5" bottom="0.75" header="0.17" footer="0.5"/>
  <pageSetup scale="63" orientation="portrait" r:id="rId1"/>
  <headerFooter alignWithMargins="0"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SPR-2(134)</vt:lpstr>
      <vt:lpstr>'SPR-2(134)'!Print_Area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Rinderknecht, Debra (FHWA)</dc:creator>
  <cp:lastModifiedBy>debra</cp:lastModifiedBy>
  <cp:lastPrinted>2013-02-11T21:36:18Z</cp:lastPrinted>
  <dcterms:created xsi:type="dcterms:W3CDTF">2001-03-06T12:21:49Z</dcterms:created>
  <dcterms:modified xsi:type="dcterms:W3CDTF">2013-02-25T15:56:57Z</dcterms:modified>
</cp:coreProperties>
</file>