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0" windowWidth="17355" windowHeight="10185" tabRatio="362"/>
  </bookViews>
  <sheets>
    <sheet name="SPR 2-143 original" sheetId="25" r:id="rId1"/>
  </sheets>
  <definedNames>
    <definedName name="_xlnm.Print_Area" localSheetId="0">'SPR 2-143 original'!$A$1:$L$36</definedName>
  </definedNames>
  <calcPr calcId="145621"/>
</workbook>
</file>

<file path=xl/calcChain.xml><?xml version="1.0" encoding="utf-8"?>
<calcChain xmlns="http://schemas.openxmlformats.org/spreadsheetml/2006/main">
  <c r="F10" i="25" l="1"/>
  <c r="F11" i="25"/>
  <c r="F12" i="25"/>
  <c r="F13" i="25"/>
  <c r="H13" i="25" s="1"/>
  <c r="F14" i="25"/>
  <c r="H14" i="25" s="1"/>
  <c r="F15" i="25"/>
  <c r="F16" i="25"/>
  <c r="F17" i="25"/>
  <c r="F18" i="25"/>
  <c r="F19" i="25"/>
  <c r="F20" i="25"/>
  <c r="H20" i="25" s="1"/>
  <c r="F9" i="25"/>
  <c r="J21" i="25"/>
  <c r="L18" i="25" s="1"/>
  <c r="E21" i="25"/>
  <c r="D21" i="25"/>
  <c r="B21" i="25"/>
  <c r="L20" i="25"/>
  <c r="H18" i="25"/>
  <c r="L17" i="25"/>
  <c r="H17" i="25"/>
  <c r="L16" i="25"/>
  <c r="H16" i="25"/>
  <c r="L13" i="25"/>
  <c r="L12" i="25"/>
  <c r="H12" i="25"/>
  <c r="H10" i="25"/>
  <c r="L9" i="25"/>
  <c r="H19" i="25" l="1"/>
  <c r="K19" i="25" s="1"/>
  <c r="K14" i="25"/>
  <c r="I14" i="25"/>
  <c r="K16" i="25"/>
  <c r="I16" i="25"/>
  <c r="K10" i="25"/>
  <c r="I10" i="25"/>
  <c r="K17" i="25"/>
  <c r="I17" i="25"/>
  <c r="K12" i="25"/>
  <c r="I12" i="25"/>
  <c r="K18" i="25"/>
  <c r="I18" i="25"/>
  <c r="K13" i="25"/>
  <c r="I13" i="25"/>
  <c r="K20" i="25"/>
  <c r="I20" i="25"/>
  <c r="L11" i="25"/>
  <c r="L15" i="25"/>
  <c r="L19" i="25"/>
  <c r="L10" i="25"/>
  <c r="L21" i="25" s="1"/>
  <c r="L14" i="25"/>
  <c r="H11" i="25"/>
  <c r="H15" i="25"/>
  <c r="I19" i="25" l="1"/>
  <c r="G21" i="25"/>
  <c r="H9" i="25"/>
  <c r="K15" i="25"/>
  <c r="I15" i="25"/>
  <c r="K11" i="25"/>
  <c r="I11" i="25"/>
  <c r="F21" i="25"/>
  <c r="K9" i="25" l="1"/>
  <c r="K21" i="25" s="1"/>
  <c r="I9" i="25"/>
  <c r="I21" i="25" s="1"/>
  <c r="H21" i="25"/>
</calcChain>
</file>

<file path=xl/sharedStrings.xml><?xml version="1.0" encoding="utf-8"?>
<sst xmlns="http://schemas.openxmlformats.org/spreadsheetml/2006/main" count="62" uniqueCount="55">
  <si>
    <t>State</t>
  </si>
  <si>
    <r>
      <t>(e.g., L560)</t>
    </r>
    <r>
      <rPr>
        <b/>
        <vertAlign val="superscript"/>
        <sz val="11"/>
        <rFont val="Times New Roman"/>
        <family val="1"/>
      </rPr>
      <t>a</t>
    </r>
  </si>
  <si>
    <t>Program Code</t>
  </si>
  <si>
    <t>Obligated</t>
  </si>
  <si>
    <t>Percentage</t>
  </si>
  <si>
    <t>on Website</t>
  </si>
  <si>
    <t xml:space="preserve">Contribution </t>
  </si>
  <si>
    <t>$ Committed</t>
  </si>
  <si>
    <t>UDO</t>
  </si>
  <si>
    <t>If the amount committed on the website does not agree with the amount obligated in FMIS, please explain why</t>
  </si>
  <si>
    <t>The above spreadsheet should be completed with information with transactions incurred under the Old Pooled Fund procedures (i.e. do not incl transfer information).</t>
  </si>
  <si>
    <t>Total</t>
  </si>
  <si>
    <t>Expenditures</t>
  </si>
  <si>
    <t>Per State</t>
  </si>
  <si>
    <t xml:space="preserve">Actual </t>
  </si>
  <si>
    <t>Distribution</t>
  </si>
  <si>
    <t>Expenditure</t>
  </si>
  <si>
    <t>Varience</t>
  </si>
  <si>
    <t>Over/</t>
  </si>
  <si>
    <t>(Under)</t>
  </si>
  <si>
    <t>Expense</t>
  </si>
  <si>
    <t>%</t>
  </si>
  <si>
    <t xml:space="preserve">Amount </t>
  </si>
  <si>
    <t>Amount</t>
  </si>
  <si>
    <t xml:space="preserve">Fund Value </t>
  </si>
  <si>
    <t xml:space="preserve">Status </t>
  </si>
  <si>
    <t>Project #</t>
  </si>
  <si>
    <t>obligated</t>
  </si>
  <si>
    <t>Expensed</t>
  </si>
  <si>
    <t>used - Billing</t>
  </si>
  <si>
    <t>used - Invoices</t>
  </si>
  <si>
    <t>per Finance</t>
  </si>
  <si>
    <t>Per Web site</t>
  </si>
  <si>
    <t>Lead</t>
  </si>
  <si>
    <t>Invoiced</t>
  </si>
  <si>
    <t>FHWA</t>
  </si>
  <si>
    <t>Closed</t>
  </si>
  <si>
    <t>Orginally</t>
  </si>
  <si>
    <t>Currently</t>
  </si>
  <si>
    <t>FLORIDA</t>
  </si>
  <si>
    <t>GEORGIA</t>
  </si>
  <si>
    <t>PENNSYLVANIA</t>
  </si>
  <si>
    <t>MINNESOTA</t>
  </si>
  <si>
    <t>OHIO</t>
  </si>
  <si>
    <t>TEXAS</t>
  </si>
  <si>
    <t>VIRGINIA</t>
  </si>
  <si>
    <t>WASHINGTON</t>
  </si>
  <si>
    <t>Project No.: SPR-2(143)</t>
  </si>
  <si>
    <t>Project Manager: John Fegan</t>
  </si>
  <si>
    <t>SPR-2(143)</t>
  </si>
  <si>
    <t>DELAWARE</t>
  </si>
  <si>
    <t>NEW MEXICO</t>
  </si>
  <si>
    <t>NEW JERSEY</t>
  </si>
  <si>
    <t>WISCONSIN</t>
  </si>
  <si>
    <t>as of 1-31-13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</si>
</sst>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0" x14ac:knownFonts="1">
    <font>
      <sz val="12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sz val="12"/>
      <name val="Times New Roman"/>
      <family val="1"/>
    </font>
    <font>
      <b/>
      <sz val="11"/>
      <color indexed="10"/>
      <name val="Times New Roman"/>
      <family val="1"/>
    </font>
    <font>
      <sz val="9"/>
      <name val="Times New Roman"/>
      <family val="1"/>
    </font>
    <font>
      <sz val="11"/>
      <color indexed="10"/>
      <name val="Times New Roman"/>
      <family val="1"/>
    </font>
    <font>
      <b/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" fontId="1" fillId="0" borderId="0" applyFont="0" applyFill="0" applyBorder="0" applyAlignment="0" applyProtection="0"/>
  </cellStyleXfs>
  <cellXfs count="64">
    <xf numFmtId="0" fontId="0" fillId="0" borderId="0" xfId="0" applyAlignment="1"/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/>
    <xf numFmtId="164" fontId="3" fillId="0" borderId="0" xfId="0" applyNumberFormat="1" applyFont="1" applyFill="1" applyAlignment="1"/>
    <xf numFmtId="164" fontId="3" fillId="0" borderId="0" xfId="0" applyNumberFormat="1" applyFont="1" applyFill="1" applyBorder="1" applyAlignment="1"/>
    <xf numFmtId="0" fontId="3" fillId="0" borderId="2" xfId="0" applyFont="1" applyFill="1" applyBorder="1" applyAlignment="1"/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0" xfId="0" applyFont="1" applyBorder="1" applyAlignment="1"/>
    <xf numFmtId="0" fontId="2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164" fontId="7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/>
    <xf numFmtId="0" fontId="2" fillId="0" borderId="0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4" fontId="3" fillId="0" borderId="6" xfId="1" applyFont="1" applyFill="1" applyBorder="1"/>
    <xf numFmtId="4" fontId="3" fillId="2" borderId="6" xfId="1" applyFont="1" applyFill="1" applyBorder="1"/>
    <xf numFmtId="10" fontId="3" fillId="0" borderId="6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5" xfId="0" applyBorder="1" applyAlignment="1"/>
    <xf numFmtId="0" fontId="0" fillId="0" borderId="7" xfId="0" applyBorder="1" applyAlignment="1"/>
    <xf numFmtId="0" fontId="2" fillId="0" borderId="0" xfId="0" applyFont="1" applyAlignment="1">
      <alignment horizontal="center"/>
    </xf>
    <xf numFmtId="4" fontId="2" fillId="0" borderId="0" xfId="1" applyFont="1" applyAlignment="1">
      <alignment horizontal="center"/>
    </xf>
    <xf numFmtId="0" fontId="2" fillId="0" borderId="8" xfId="0" applyFont="1" applyBorder="1" applyAlignment="1">
      <alignment horizontal="center"/>
    </xf>
    <xf numFmtId="4" fontId="2" fillId="0" borderId="8" xfId="1" applyFont="1" applyBorder="1" applyAlignment="1">
      <alignment horizontal="center"/>
    </xf>
    <xf numFmtId="4" fontId="3" fillId="0" borderId="6" xfId="0" applyNumberFormat="1" applyFont="1" applyBorder="1" applyAlignment="1"/>
    <xf numFmtId="10" fontId="3" fillId="0" borderId="6" xfId="0" applyNumberFormat="1" applyFont="1" applyBorder="1" applyAlignment="1"/>
    <xf numFmtId="0" fontId="3" fillId="0" borderId="6" xfId="0" applyFont="1" applyBorder="1">
      <alignment vertical="top"/>
    </xf>
    <xf numFmtId="0" fontId="9" fillId="0" borderId="0" xfId="0" applyFont="1" applyFill="1" applyBorder="1" applyAlignment="1"/>
    <xf numFmtId="0" fontId="0" fillId="0" borderId="0" xfId="0" applyBorder="1" applyAlignment="1"/>
    <xf numFmtId="0" fontId="3" fillId="0" borderId="0" xfId="0" applyFont="1" applyFill="1" applyBorder="1" applyAlignment="1">
      <alignment horizontal="center"/>
    </xf>
    <xf numFmtId="4" fontId="3" fillId="0" borderId="0" xfId="1" applyFont="1" applyFill="1" applyBorder="1" applyAlignment="1">
      <alignment horizontal="center"/>
    </xf>
    <xf numFmtId="4" fontId="3" fillId="0" borderId="0" xfId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/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39" fontId="3" fillId="0" borderId="6" xfId="0" applyNumberFormat="1" applyFont="1" applyFill="1" applyBorder="1" applyAlignment="1">
      <alignment horizontal="right"/>
    </xf>
    <xf numFmtId="40" fontId="3" fillId="2" borderId="6" xfId="1" applyNumberFormat="1" applyFont="1" applyFill="1" applyBorder="1"/>
    <xf numFmtId="39" fontId="3" fillId="0" borderId="6" xfId="0" applyNumberFormat="1" applyFont="1" applyBorder="1" applyAlignment="1"/>
    <xf numFmtId="0" fontId="3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/>
    <xf numFmtId="164" fontId="3" fillId="0" borderId="6" xfId="0" applyNumberFormat="1" applyFont="1" applyFill="1" applyBorder="1" applyAlignment="1"/>
    <xf numFmtId="164" fontId="2" fillId="2" borderId="6" xfId="0" applyNumberFormat="1" applyFont="1" applyFill="1" applyBorder="1" applyAlignment="1"/>
    <xf numFmtId="164" fontId="3" fillId="2" borderId="6" xfId="0" applyNumberFormat="1" applyFont="1" applyFill="1" applyBorder="1" applyAlignment="1"/>
    <xf numFmtId="164" fontId="2" fillId="0" borderId="6" xfId="0" applyNumberFormat="1" applyFont="1" applyFill="1" applyBorder="1" applyAlignme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75" zoomScaleNormal="75" workbookViewId="0">
      <selection activeCell="A4" sqref="A4"/>
    </sheetView>
  </sheetViews>
  <sheetFormatPr defaultColWidth="8.88671875" defaultRowHeight="15.75" zeroHeight="1" x14ac:dyDescent="0.25"/>
  <cols>
    <col min="1" max="1" width="14.21875" style="1" customWidth="1"/>
    <col min="2" max="2" width="12.77734375" style="1" customWidth="1"/>
    <col min="3" max="3" width="10.44140625" style="3" customWidth="1"/>
    <col min="4" max="4" width="12.44140625" style="3" customWidth="1"/>
    <col min="5" max="5" width="10.44140625" style="3" customWidth="1"/>
    <col min="6" max="6" width="10.21875" style="7" customWidth="1"/>
    <col min="7" max="8" width="13.21875" style="3" customWidth="1"/>
    <col min="9" max="9" width="10" style="3" customWidth="1"/>
    <col min="10" max="10" width="11.88671875" style="4" customWidth="1"/>
    <col min="11" max="11" width="9.5546875" bestFit="1" customWidth="1"/>
    <col min="12" max="12" width="9" bestFit="1" customWidth="1"/>
    <col min="13" max="13" width="8.88671875" customWidth="1"/>
  </cols>
  <sheetData>
    <row r="1" spans="1:13" x14ac:dyDescent="0.25">
      <c r="A1" s="23" t="s">
        <v>47</v>
      </c>
      <c r="B1" s="24"/>
      <c r="C1" s="14"/>
      <c r="D1" s="14"/>
    </row>
    <row r="2" spans="1:13" x14ac:dyDescent="0.25">
      <c r="A2" s="23" t="s">
        <v>48</v>
      </c>
      <c r="B2" s="24"/>
      <c r="C2" s="14"/>
      <c r="D2" s="14"/>
    </row>
    <row r="3" spans="1:13" x14ac:dyDescent="0.25">
      <c r="A3" s="23" t="s">
        <v>54</v>
      </c>
      <c r="B3" s="24"/>
      <c r="C3" s="1"/>
      <c r="D3" s="1"/>
      <c r="E3" s="9"/>
      <c r="F3" s="21"/>
      <c r="H3" s="20"/>
      <c r="I3" s="9"/>
    </row>
    <row r="4" spans="1:13" x14ac:dyDescent="0.25">
      <c r="A4" s="23"/>
      <c r="B4" s="24"/>
      <c r="C4" s="1"/>
      <c r="D4" s="1"/>
      <c r="E4" s="9"/>
      <c r="F4" s="21"/>
      <c r="H4" s="20"/>
      <c r="I4" s="9"/>
    </row>
    <row r="5" spans="1:13" ht="16.5" thickBot="1" x14ac:dyDescent="0.3">
      <c r="A5" s="13"/>
      <c r="B5" s="12"/>
      <c r="C5" s="1"/>
      <c r="D5" s="1"/>
      <c r="E5" s="9"/>
      <c r="F5" s="21"/>
      <c r="G5" s="32"/>
      <c r="H5" s="32"/>
      <c r="I5" s="25"/>
      <c r="K5" s="33"/>
      <c r="L5" s="33"/>
    </row>
    <row r="6" spans="1:13" ht="16.5" thickBot="1" x14ac:dyDescent="0.3">
      <c r="G6" s="10" t="s">
        <v>34</v>
      </c>
      <c r="H6" s="10" t="s">
        <v>11</v>
      </c>
      <c r="I6" s="2"/>
      <c r="J6" s="2" t="s">
        <v>14</v>
      </c>
      <c r="K6" s="2" t="s">
        <v>17</v>
      </c>
      <c r="L6" s="8" t="s">
        <v>14</v>
      </c>
    </row>
    <row r="7" spans="1:13" ht="29.25" x14ac:dyDescent="0.25">
      <c r="A7" s="6"/>
      <c r="B7" s="2" t="s">
        <v>7</v>
      </c>
      <c r="C7" s="50" t="s">
        <v>2</v>
      </c>
      <c r="D7" s="19" t="s">
        <v>37</v>
      </c>
      <c r="E7" s="19" t="s">
        <v>38</v>
      </c>
      <c r="F7" s="2" t="s">
        <v>6</v>
      </c>
      <c r="G7" s="8" t="s">
        <v>23</v>
      </c>
      <c r="H7" s="32" t="s">
        <v>12</v>
      </c>
      <c r="I7" s="8"/>
      <c r="J7" s="8" t="s">
        <v>16</v>
      </c>
      <c r="K7" s="8" t="s">
        <v>18</v>
      </c>
      <c r="L7" s="8" t="s">
        <v>20</v>
      </c>
    </row>
    <row r="8" spans="1:13" ht="16.5" x14ac:dyDescent="0.2">
      <c r="A8" s="26" t="s">
        <v>0</v>
      </c>
      <c r="B8" s="8" t="s">
        <v>5</v>
      </c>
      <c r="C8" s="51" t="s">
        <v>1</v>
      </c>
      <c r="D8" s="15" t="s">
        <v>3</v>
      </c>
      <c r="E8" s="15" t="s">
        <v>3</v>
      </c>
      <c r="F8" s="8" t="s">
        <v>4</v>
      </c>
      <c r="G8" s="27">
        <v>139821</v>
      </c>
      <c r="H8" s="31" t="s">
        <v>13</v>
      </c>
      <c r="I8" s="31" t="s">
        <v>8</v>
      </c>
      <c r="J8" s="31" t="s">
        <v>15</v>
      </c>
      <c r="K8" s="8" t="s">
        <v>19</v>
      </c>
      <c r="L8" s="8" t="s">
        <v>21</v>
      </c>
      <c r="M8" s="34"/>
    </row>
    <row r="9" spans="1:13" x14ac:dyDescent="0.25">
      <c r="A9" s="41" t="s">
        <v>50</v>
      </c>
      <c r="B9" s="53">
        <v>0</v>
      </c>
      <c r="C9" s="52">
        <v>800</v>
      </c>
      <c r="D9" s="29">
        <v>10000</v>
      </c>
      <c r="E9" s="29">
        <v>8861.7199999999993</v>
      </c>
      <c r="F9" s="30">
        <f>D9/$D$21</f>
        <v>6.1728395061728392E-2</v>
      </c>
      <c r="G9" s="28">
        <v>8861.7199999999993</v>
      </c>
      <c r="H9" s="28">
        <f>SUM(G9:G9)</f>
        <v>8861.7199999999993</v>
      </c>
      <c r="I9" s="54">
        <f>+E9-H9</f>
        <v>0</v>
      </c>
      <c r="J9" s="29">
        <v>8861.7199999999993</v>
      </c>
      <c r="K9" s="55">
        <f>+J9-H9</f>
        <v>0</v>
      </c>
      <c r="L9" s="40">
        <f t="shared" ref="L9:L20" si="0">+J9/$J$21</f>
        <v>6.3379034622839184E-2</v>
      </c>
      <c r="M9" s="43"/>
    </row>
    <row r="10" spans="1:13" x14ac:dyDescent="0.25">
      <c r="A10" s="41" t="s">
        <v>39</v>
      </c>
      <c r="B10" s="53">
        <v>0</v>
      </c>
      <c r="C10" s="52">
        <v>800</v>
      </c>
      <c r="D10" s="29">
        <v>15000</v>
      </c>
      <c r="E10" s="29">
        <v>10978.57</v>
      </c>
      <c r="F10" s="30">
        <f t="shared" ref="F10:F20" si="1">D10/$D$21</f>
        <v>9.2592592592592587E-2</v>
      </c>
      <c r="G10" s="28">
        <v>10978.57</v>
      </c>
      <c r="H10" s="28">
        <f t="shared" ref="H10:H20" si="2">SUM(G10:G10)</f>
        <v>10978.57</v>
      </c>
      <c r="I10" s="54">
        <f t="shared" ref="I10:I20" si="3">+E10-H10</f>
        <v>0</v>
      </c>
      <c r="J10" s="29">
        <v>10978.57</v>
      </c>
      <c r="K10" s="55">
        <f t="shared" ref="K10:K20" si="4">+J10-H10</f>
        <v>0</v>
      </c>
      <c r="L10" s="40">
        <f t="shared" si="0"/>
        <v>7.8518748971899768E-2</v>
      </c>
      <c r="M10" s="43"/>
    </row>
    <row r="11" spans="1:13" x14ac:dyDescent="0.25">
      <c r="A11" s="41" t="s">
        <v>40</v>
      </c>
      <c r="B11" s="53">
        <v>0</v>
      </c>
      <c r="C11" s="52">
        <v>800</v>
      </c>
      <c r="D11" s="29">
        <v>20000</v>
      </c>
      <c r="E11" s="29">
        <v>17731.560000000001</v>
      </c>
      <c r="F11" s="30">
        <f t="shared" si="1"/>
        <v>0.12345679012345678</v>
      </c>
      <c r="G11" s="28">
        <v>17731.560000000001</v>
      </c>
      <c r="H11" s="28">
        <f t="shared" si="2"/>
        <v>17731.560000000001</v>
      </c>
      <c r="I11" s="54">
        <f t="shared" si="3"/>
        <v>0</v>
      </c>
      <c r="J11" s="29">
        <v>17731.560000000001</v>
      </c>
      <c r="K11" s="55">
        <f t="shared" si="4"/>
        <v>0</v>
      </c>
      <c r="L11" s="40">
        <f t="shared" si="0"/>
        <v>0.12681614349775783</v>
      </c>
      <c r="M11" s="43"/>
    </row>
    <row r="12" spans="1:13" x14ac:dyDescent="0.25">
      <c r="A12" s="41" t="s">
        <v>42</v>
      </c>
      <c r="B12" s="53">
        <v>0</v>
      </c>
      <c r="C12" s="52">
        <v>800</v>
      </c>
      <c r="D12" s="29">
        <v>10000</v>
      </c>
      <c r="E12" s="29">
        <v>8861.7000000000007</v>
      </c>
      <c r="F12" s="30">
        <f t="shared" si="1"/>
        <v>6.1728395061728392E-2</v>
      </c>
      <c r="G12" s="28">
        <v>8861.7000000000007</v>
      </c>
      <c r="H12" s="28">
        <f t="shared" si="2"/>
        <v>8861.7000000000007</v>
      </c>
      <c r="I12" s="54">
        <f t="shared" si="3"/>
        <v>0</v>
      </c>
      <c r="J12" s="29">
        <v>8861.7000000000007</v>
      </c>
      <c r="K12" s="55">
        <f t="shared" si="4"/>
        <v>0</v>
      </c>
      <c r="L12" s="40">
        <f t="shared" si="0"/>
        <v>6.3378891582809446E-2</v>
      </c>
      <c r="M12" s="43"/>
    </row>
    <row r="13" spans="1:13" x14ac:dyDescent="0.25">
      <c r="A13" s="41" t="s">
        <v>52</v>
      </c>
      <c r="B13" s="53">
        <v>0</v>
      </c>
      <c r="C13" s="52">
        <v>800</v>
      </c>
      <c r="D13" s="29">
        <v>20000</v>
      </c>
      <c r="E13" s="29">
        <v>17731.560000000001</v>
      </c>
      <c r="F13" s="30">
        <f t="shared" si="1"/>
        <v>0.12345679012345678</v>
      </c>
      <c r="G13" s="28">
        <v>17731.560000000001</v>
      </c>
      <c r="H13" s="28">
        <f t="shared" si="2"/>
        <v>17731.560000000001</v>
      </c>
      <c r="I13" s="54">
        <f t="shared" si="3"/>
        <v>0</v>
      </c>
      <c r="J13" s="29">
        <v>17731.560000000001</v>
      </c>
      <c r="K13" s="55">
        <f t="shared" si="4"/>
        <v>0</v>
      </c>
      <c r="L13" s="40">
        <f t="shared" si="0"/>
        <v>0.12681614349775783</v>
      </c>
      <c r="M13" s="43"/>
    </row>
    <row r="14" spans="1:13" x14ac:dyDescent="0.25">
      <c r="A14" s="41" t="s">
        <v>51</v>
      </c>
      <c r="B14" s="53">
        <v>0</v>
      </c>
      <c r="C14" s="52">
        <v>800</v>
      </c>
      <c r="D14" s="29">
        <v>30000</v>
      </c>
      <c r="E14" s="29">
        <v>26593.22</v>
      </c>
      <c r="F14" s="30">
        <f t="shared" si="1"/>
        <v>0.18518518518518517</v>
      </c>
      <c r="G14" s="28">
        <v>26593.22</v>
      </c>
      <c r="H14" s="28">
        <f t="shared" si="2"/>
        <v>26593.22</v>
      </c>
      <c r="I14" s="54">
        <f t="shared" si="3"/>
        <v>0</v>
      </c>
      <c r="J14" s="29">
        <v>26593.22</v>
      </c>
      <c r="K14" s="55">
        <f t="shared" si="4"/>
        <v>0</v>
      </c>
      <c r="L14" s="40">
        <f t="shared" si="0"/>
        <v>0.19019474900050776</v>
      </c>
      <c r="M14" s="43"/>
    </row>
    <row r="15" spans="1:13" x14ac:dyDescent="0.25">
      <c r="A15" s="41" t="s">
        <v>43</v>
      </c>
      <c r="B15" s="53">
        <v>0</v>
      </c>
      <c r="C15" s="52">
        <v>800</v>
      </c>
      <c r="D15" s="29">
        <v>10000</v>
      </c>
      <c r="E15" s="29">
        <v>8375.7099999999991</v>
      </c>
      <c r="F15" s="30">
        <f t="shared" si="1"/>
        <v>6.1728395061728392E-2</v>
      </c>
      <c r="G15" s="28">
        <v>8375.7099999999991</v>
      </c>
      <c r="H15" s="28">
        <f t="shared" si="2"/>
        <v>8375.7099999999991</v>
      </c>
      <c r="I15" s="54">
        <f t="shared" si="3"/>
        <v>0</v>
      </c>
      <c r="J15" s="29">
        <v>8375.7099999999991</v>
      </c>
      <c r="K15" s="55">
        <f t="shared" si="4"/>
        <v>0</v>
      </c>
      <c r="L15" s="40">
        <f t="shared" si="0"/>
        <v>5.9903090379842781E-2</v>
      </c>
      <c r="M15" s="43"/>
    </row>
    <row r="16" spans="1:13" x14ac:dyDescent="0.25">
      <c r="A16" s="41" t="s">
        <v>41</v>
      </c>
      <c r="B16" s="53">
        <v>0</v>
      </c>
      <c r="C16" s="52">
        <v>800</v>
      </c>
      <c r="D16" s="29">
        <v>10000</v>
      </c>
      <c r="E16" s="29">
        <v>8861.7000000000007</v>
      </c>
      <c r="F16" s="30">
        <f t="shared" si="1"/>
        <v>6.1728395061728392E-2</v>
      </c>
      <c r="G16" s="28">
        <v>8861.7000000000007</v>
      </c>
      <c r="H16" s="28">
        <f t="shared" si="2"/>
        <v>8861.7000000000007</v>
      </c>
      <c r="I16" s="54">
        <f t="shared" si="3"/>
        <v>0</v>
      </c>
      <c r="J16" s="29">
        <v>8861.7000000000007</v>
      </c>
      <c r="K16" s="55">
        <f t="shared" si="4"/>
        <v>0</v>
      </c>
      <c r="L16" s="40">
        <f t="shared" si="0"/>
        <v>6.3378891582809446E-2</v>
      </c>
      <c r="M16" s="43"/>
    </row>
    <row r="17" spans="1:13" x14ac:dyDescent="0.25">
      <c r="A17" s="41" t="s">
        <v>44</v>
      </c>
      <c r="B17" s="53">
        <v>0</v>
      </c>
      <c r="C17" s="52">
        <v>800</v>
      </c>
      <c r="D17" s="29">
        <v>10000</v>
      </c>
      <c r="E17" s="29">
        <v>8861.7000000000007</v>
      </c>
      <c r="F17" s="30">
        <f t="shared" si="1"/>
        <v>6.1728395061728392E-2</v>
      </c>
      <c r="G17" s="28">
        <v>8861.7000000000007</v>
      </c>
      <c r="H17" s="28">
        <f t="shared" si="2"/>
        <v>8861.7000000000007</v>
      </c>
      <c r="I17" s="54">
        <f t="shared" si="3"/>
        <v>0</v>
      </c>
      <c r="J17" s="29">
        <v>8861.7000000000007</v>
      </c>
      <c r="K17" s="55">
        <f t="shared" si="4"/>
        <v>0</v>
      </c>
      <c r="L17" s="40">
        <f t="shared" si="0"/>
        <v>6.3378891582809446E-2</v>
      </c>
      <c r="M17" s="43"/>
    </row>
    <row r="18" spans="1:13" x14ac:dyDescent="0.25">
      <c r="A18" s="41" t="s">
        <v>45</v>
      </c>
      <c r="B18" s="53">
        <v>0</v>
      </c>
      <c r="C18" s="52">
        <v>800</v>
      </c>
      <c r="D18" s="29">
        <v>20000</v>
      </c>
      <c r="E18" s="29">
        <v>16759.57</v>
      </c>
      <c r="F18" s="30">
        <f t="shared" si="1"/>
        <v>0.12345679012345678</v>
      </c>
      <c r="G18" s="28">
        <v>16759.57</v>
      </c>
      <c r="H18" s="28">
        <f t="shared" si="2"/>
        <v>16759.57</v>
      </c>
      <c r="I18" s="54">
        <f t="shared" si="3"/>
        <v>0</v>
      </c>
      <c r="J18" s="29">
        <v>16759.57</v>
      </c>
      <c r="K18" s="55">
        <f t="shared" si="4"/>
        <v>0</v>
      </c>
      <c r="L18" s="40">
        <f t="shared" si="0"/>
        <v>0.11986446957180964</v>
      </c>
      <c r="M18" s="43"/>
    </row>
    <row r="19" spans="1:13" x14ac:dyDescent="0.25">
      <c r="A19" s="41" t="s">
        <v>46</v>
      </c>
      <c r="B19" s="53">
        <v>0</v>
      </c>
      <c r="C19" s="52">
        <v>800</v>
      </c>
      <c r="D19" s="29">
        <v>2000</v>
      </c>
      <c r="E19" s="29">
        <v>1769.07</v>
      </c>
      <c r="F19" s="30">
        <f t="shared" si="1"/>
        <v>1.2345679012345678E-2</v>
      </c>
      <c r="G19" s="28">
        <v>1769.07</v>
      </c>
      <c r="H19" s="28">
        <f t="shared" si="2"/>
        <v>1769.07</v>
      </c>
      <c r="I19" s="54">
        <f t="shared" si="3"/>
        <v>0</v>
      </c>
      <c r="J19" s="29">
        <v>1769.07</v>
      </c>
      <c r="K19" s="55">
        <f t="shared" si="4"/>
        <v>0</v>
      </c>
      <c r="L19" s="40">
        <f t="shared" si="0"/>
        <v>1.2652391271697382E-2</v>
      </c>
      <c r="M19" s="43"/>
    </row>
    <row r="20" spans="1:13" x14ac:dyDescent="0.25">
      <c r="A20" s="41" t="s">
        <v>53</v>
      </c>
      <c r="B20" s="53">
        <v>0</v>
      </c>
      <c r="C20" s="52">
        <v>800</v>
      </c>
      <c r="D20" s="29">
        <v>5000</v>
      </c>
      <c r="E20" s="29">
        <v>4434.92</v>
      </c>
      <c r="F20" s="30">
        <f t="shared" si="1"/>
        <v>3.0864197530864196E-2</v>
      </c>
      <c r="G20" s="28">
        <v>4434.92</v>
      </c>
      <c r="H20" s="28">
        <f t="shared" si="2"/>
        <v>4434.92</v>
      </c>
      <c r="I20" s="54">
        <f t="shared" si="3"/>
        <v>0</v>
      </c>
      <c r="J20" s="29">
        <v>4434.92</v>
      </c>
      <c r="K20" s="55">
        <f t="shared" si="4"/>
        <v>0</v>
      </c>
      <c r="L20" s="40">
        <f t="shared" si="0"/>
        <v>3.1718554437459315E-2</v>
      </c>
      <c r="M20" s="43"/>
    </row>
    <row r="21" spans="1:13" x14ac:dyDescent="0.25">
      <c r="A21" s="58" t="s">
        <v>11</v>
      </c>
      <c r="B21" s="59">
        <f>SUM(B9:B20)</f>
        <v>0</v>
      </c>
      <c r="C21" s="58"/>
      <c r="D21" s="60">
        <f t="shared" ref="D21:L21" si="5">SUM(D9:D20)</f>
        <v>162000</v>
      </c>
      <c r="E21" s="60">
        <f t="shared" si="5"/>
        <v>139821.00000000003</v>
      </c>
      <c r="F21" s="30">
        <f t="shared" si="5"/>
        <v>1</v>
      </c>
      <c r="G21" s="59">
        <f t="shared" si="5"/>
        <v>139821.00000000003</v>
      </c>
      <c r="H21" s="59">
        <f t="shared" si="5"/>
        <v>139821.00000000003</v>
      </c>
      <c r="I21" s="61">
        <f t="shared" si="5"/>
        <v>0</v>
      </c>
      <c r="J21" s="62">
        <f t="shared" si="5"/>
        <v>139821.00000000003</v>
      </c>
      <c r="K21" s="39">
        <f t="shared" si="5"/>
        <v>0</v>
      </c>
      <c r="L21" s="40">
        <f t="shared" si="5"/>
        <v>0.99999999999999967</v>
      </c>
    </row>
    <row r="22" spans="1:13" x14ac:dyDescent="0.25">
      <c r="C22" s="11"/>
      <c r="D22" s="11"/>
      <c r="E22" s="5"/>
      <c r="F22" s="17"/>
      <c r="G22" s="5"/>
      <c r="H22" s="5"/>
      <c r="I22" s="5"/>
    </row>
    <row r="23" spans="1:13" x14ac:dyDescent="0.25">
      <c r="C23" s="11"/>
      <c r="D23" s="11"/>
      <c r="E23" s="16"/>
      <c r="F23" s="22"/>
      <c r="G23" s="18"/>
      <c r="H23" s="18"/>
    </row>
    <row r="24" spans="1:13" x14ac:dyDescent="0.25">
      <c r="A24" s="20" t="s">
        <v>10</v>
      </c>
      <c r="C24" s="1"/>
      <c r="D24" s="1"/>
      <c r="E24" s="5"/>
      <c r="F24" s="17"/>
      <c r="G24" s="5"/>
      <c r="H24" s="5"/>
      <c r="I24" s="5"/>
    </row>
    <row r="25" spans="1:13" ht="15" x14ac:dyDescent="0.2">
      <c r="A25" s="20" t="s">
        <v>9</v>
      </c>
      <c r="B25" s="20"/>
      <c r="C25" s="47"/>
      <c r="D25" s="47"/>
      <c r="E25" s="47"/>
      <c r="F25" s="48"/>
      <c r="G25" s="47"/>
      <c r="H25" s="47"/>
      <c r="I25" s="47"/>
      <c r="J25" s="49"/>
    </row>
    <row r="26" spans="1:13" x14ac:dyDescent="0.25"/>
    <row r="27" spans="1:13" x14ac:dyDescent="0.25">
      <c r="A27" s="35"/>
      <c r="B27" s="36" t="s">
        <v>22</v>
      </c>
      <c r="C27" s="36" t="s">
        <v>23</v>
      </c>
      <c r="D27" s="36"/>
      <c r="E27" s="35" t="s">
        <v>24</v>
      </c>
      <c r="F27" s="35" t="s">
        <v>24</v>
      </c>
      <c r="G27" s="35" t="s">
        <v>25</v>
      </c>
      <c r="H27" s="35" t="s">
        <v>25</v>
      </c>
      <c r="I27" s="35"/>
    </row>
    <row r="28" spans="1:13" x14ac:dyDescent="0.25">
      <c r="A28" s="37" t="s">
        <v>26</v>
      </c>
      <c r="B28" s="38" t="s">
        <v>27</v>
      </c>
      <c r="C28" s="38" t="s">
        <v>28</v>
      </c>
      <c r="D28" s="38"/>
      <c r="E28" s="37" t="s">
        <v>29</v>
      </c>
      <c r="F28" s="37" t="s">
        <v>30</v>
      </c>
      <c r="G28" s="37" t="s">
        <v>31</v>
      </c>
      <c r="H28" s="37" t="s">
        <v>32</v>
      </c>
      <c r="I28" s="37" t="s">
        <v>33</v>
      </c>
    </row>
    <row r="29" spans="1:13" x14ac:dyDescent="0.25">
      <c r="A29" s="44" t="s">
        <v>49</v>
      </c>
      <c r="B29" s="45"/>
      <c r="C29" s="46"/>
      <c r="D29" s="46"/>
      <c r="E29" s="7"/>
      <c r="G29" s="7" t="s">
        <v>36</v>
      </c>
      <c r="H29" s="63" t="s">
        <v>36</v>
      </c>
      <c r="I29" s="7" t="s">
        <v>35</v>
      </c>
    </row>
    <row r="30" spans="1:13" x14ac:dyDescent="0.25"/>
    <row r="31" spans="1:13" x14ac:dyDescent="0.25"/>
    <row r="32" spans="1:13" x14ac:dyDescent="0.25">
      <c r="A32" s="42"/>
      <c r="J32" s="3"/>
      <c r="K32" s="4"/>
    </row>
    <row r="33" spans="1:11" ht="15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ht="15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/>
    <row r="36" spans="1:11" x14ac:dyDescent="0.25"/>
    <row r="37" spans="1:11" x14ac:dyDescent="0.25"/>
    <row r="38" spans="1:11" x14ac:dyDescent="0.25"/>
    <row r="39" spans="1:11" x14ac:dyDescent="0.25"/>
    <row r="40" spans="1:11" x14ac:dyDescent="0.25"/>
    <row r="41" spans="1:11" x14ac:dyDescent="0.25"/>
    <row r="42" spans="1:11" x14ac:dyDescent="0.25"/>
    <row r="43" spans="1:11" x14ac:dyDescent="0.25"/>
  </sheetData>
  <mergeCells count="1">
    <mergeCell ref="A33:K34"/>
  </mergeCells>
  <printOptions horizontalCentered="1" verticalCentered="1"/>
  <pageMargins left="0.17" right="0.28000000000000003" top="0.5" bottom="0.75" header="0.17" footer="0.5"/>
  <pageSetup scale="82" orientation="landscape" r:id="rId1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 2-143 original</vt:lpstr>
      <vt:lpstr>'SPR 2-143 original'!Print_Area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Sorensen, Morten (FHWA)</dc:creator>
  <cp:lastModifiedBy>debra</cp:lastModifiedBy>
  <cp:lastPrinted>2013-02-14T13:58:52Z</cp:lastPrinted>
  <dcterms:created xsi:type="dcterms:W3CDTF">2001-03-06T12:21:49Z</dcterms:created>
  <dcterms:modified xsi:type="dcterms:W3CDTF">2013-02-25T13:38:18Z</dcterms:modified>
</cp:coreProperties>
</file>