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L:\HRRS-10\POOLED FUND\A - Complete List of Pooled Fund Projects\TPF &amp; SPR Projects\TPF-5(441)--Colorado--Solicit#1504\"/>
    </mc:Choice>
  </mc:AlternateContent>
  <xr:revisionPtr revIDLastSave="0" documentId="14_{E2EE3DBC-4FD9-445F-9E9B-707FB01BE3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-441 Closeou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6" roundtripDataChecksum="Tep9l76MGnhUHa+/0Ux6VzJDjSwJ5gYDiXjluMr4+xo="/>
    </ext>
  </extLst>
</workbook>
</file>

<file path=xl/calcChain.xml><?xml version="1.0" encoding="utf-8"?>
<calcChain xmlns="http://schemas.openxmlformats.org/spreadsheetml/2006/main">
  <c r="C54" i="1" l="1"/>
  <c r="D42" i="1" s="1"/>
  <c r="D50" i="1"/>
  <c r="E50" i="1" s="1"/>
  <c r="F50" i="1" s="1"/>
  <c r="D43" i="1"/>
  <c r="E43" i="1" s="1"/>
  <c r="F43" i="1" s="1"/>
  <c r="D39" i="1"/>
  <c r="D10" i="1" l="1"/>
  <c r="E10" i="1" s="1"/>
  <c r="F10" i="1" s="1"/>
  <c r="D25" i="1"/>
  <c r="E25" i="1" s="1"/>
  <c r="F25" i="1" s="1"/>
  <c r="D11" i="1"/>
  <c r="D26" i="1"/>
  <c r="D41" i="1"/>
  <c r="D17" i="1"/>
  <c r="D33" i="1"/>
  <c r="D51" i="1"/>
  <c r="E51" i="1" s="1"/>
  <c r="F51" i="1" s="1"/>
  <c r="D36" i="1"/>
  <c r="E36" i="1" s="1"/>
  <c r="F36" i="1" s="1"/>
  <c r="D22" i="1"/>
  <c r="E22" i="1" s="1"/>
  <c r="F22" i="1" s="1"/>
  <c r="D13" i="1"/>
  <c r="E13" i="1" s="1"/>
  <c r="F13" i="1" s="1"/>
  <c r="D27" i="1"/>
  <c r="E27" i="1" s="1"/>
  <c r="F27" i="1" s="1"/>
  <c r="D14" i="1"/>
  <c r="E14" i="1" s="1"/>
  <c r="F14" i="1" s="1"/>
  <c r="D28" i="1"/>
  <c r="E28" i="1" s="1"/>
  <c r="F28" i="1" s="1"/>
  <c r="D45" i="1"/>
  <c r="E45" i="1" s="1"/>
  <c r="F45" i="1" s="1"/>
  <c r="D48" i="1"/>
  <c r="D20" i="1"/>
  <c r="D52" i="1"/>
  <c r="D38" i="1"/>
  <c r="E38" i="1" s="1"/>
  <c r="F38" i="1" s="1"/>
  <c r="D46" i="1"/>
  <c r="E46" i="1" s="1"/>
  <c r="F46" i="1" s="1"/>
  <c r="D32" i="1"/>
  <c r="E32" i="1" s="1"/>
  <c r="F32" i="1" s="1"/>
  <c r="D19" i="1"/>
  <c r="E19" i="1" s="1"/>
  <c r="F19" i="1" s="1"/>
  <c r="D35" i="1"/>
  <c r="D21" i="1"/>
  <c r="E21" i="1" s="1"/>
  <c r="F21" i="1" s="1"/>
  <c r="D53" i="1"/>
  <c r="E53" i="1" s="1"/>
  <c r="F53" i="1" s="1"/>
  <c r="D8" i="1"/>
  <c r="E8" i="1" s="1"/>
  <c r="D24" i="1"/>
  <c r="E24" i="1" s="1"/>
  <c r="F24" i="1" s="1"/>
  <c r="D15" i="1"/>
  <c r="D30" i="1"/>
  <c r="E30" i="1" s="1"/>
  <c r="F30" i="1" s="1"/>
  <c r="D16" i="1"/>
  <c r="D31" i="1"/>
  <c r="D47" i="1"/>
  <c r="E47" i="1" s="1"/>
  <c r="F47" i="1" s="1"/>
  <c r="E42" i="1"/>
  <c r="F42" i="1" s="1"/>
  <c r="E41" i="1"/>
  <c r="F41" i="1" s="1"/>
  <c r="E16" i="1"/>
  <c r="F16" i="1" s="1"/>
  <c r="E33" i="1"/>
  <c r="F33" i="1" s="1"/>
  <c r="E11" i="1"/>
  <c r="F11" i="1" s="1"/>
  <c r="E39" i="1"/>
  <c r="F39" i="1" s="1"/>
  <c r="E17" i="1"/>
  <c r="F17" i="1" s="1"/>
  <c r="D34" i="1"/>
  <c r="D44" i="1"/>
  <c r="E48" i="1"/>
  <c r="F48" i="1" s="1"/>
  <c r="D12" i="1"/>
  <c r="D23" i="1"/>
  <c r="D40" i="1"/>
  <c r="E35" i="1"/>
  <c r="F35" i="1" s="1"/>
  <c r="D18" i="1"/>
  <c r="D29" i="1"/>
  <c r="D49" i="1"/>
  <c r="D9" i="1"/>
  <c r="E9" i="1" s="1"/>
  <c r="F9" i="1" s="1"/>
  <c r="E20" i="1"/>
  <c r="F20" i="1" s="1"/>
  <c r="D37" i="1"/>
  <c r="E31" i="1"/>
  <c r="F31" i="1" s="1"/>
  <c r="E15" i="1"/>
  <c r="F15" i="1" s="1"/>
  <c r="E26" i="1"/>
  <c r="F26" i="1" s="1"/>
  <c r="E52" i="1"/>
  <c r="F52" i="1" s="1"/>
  <c r="E49" i="1" l="1"/>
  <c r="F49" i="1" s="1"/>
  <c r="E29" i="1"/>
  <c r="F29" i="1" s="1"/>
  <c r="E23" i="1"/>
  <c r="F23" i="1" s="1"/>
  <c r="E12" i="1"/>
  <c r="F12" i="1" s="1"/>
  <c r="F8" i="1"/>
  <c r="E37" i="1"/>
  <c r="F37" i="1" s="1"/>
  <c r="E44" i="1"/>
  <c r="F44" i="1" s="1"/>
  <c r="E34" i="1"/>
  <c r="F34" i="1" s="1"/>
  <c r="D54" i="1"/>
  <c r="E18" i="1"/>
  <c r="F18" i="1" s="1"/>
  <c r="E40" i="1"/>
  <c r="F40" i="1" s="1"/>
  <c r="E54" i="1" l="1"/>
  <c r="F54" i="1" s="1"/>
  <c r="G47" i="1" l="1"/>
  <c r="G21" i="1"/>
  <c r="G10" i="1"/>
  <c r="G32" i="1"/>
  <c r="G38" i="1"/>
  <c r="G17" i="1"/>
  <c r="G22" i="1"/>
  <c r="G46" i="1"/>
  <c r="G26" i="1"/>
  <c r="G14" i="1"/>
  <c r="G35" i="1"/>
  <c r="G53" i="1"/>
  <c r="G16" i="1"/>
  <c r="G8" i="1"/>
  <c r="G13" i="1"/>
  <c r="G11" i="1"/>
  <c r="G39" i="1"/>
  <c r="G20" i="1"/>
  <c r="G45" i="1"/>
  <c r="G42" i="1"/>
  <c r="G31" i="1"/>
  <c r="G24" i="1"/>
  <c r="G48" i="1"/>
  <c r="G52" i="1"/>
  <c r="G25" i="1"/>
  <c r="G33" i="1"/>
  <c r="G28" i="1"/>
  <c r="G36" i="1"/>
  <c r="G19" i="1"/>
  <c r="G27" i="1"/>
  <c r="G15" i="1"/>
  <c r="G43" i="1"/>
  <c r="G41" i="1"/>
  <c r="G49" i="1"/>
  <c r="G29" i="1"/>
  <c r="G12" i="1"/>
  <c r="G34" i="1"/>
  <c r="G23" i="1"/>
  <c r="G37" i="1"/>
  <c r="G44" i="1"/>
  <c r="G18" i="1"/>
  <c r="G40" i="1"/>
  <c r="G54" i="1" l="1"/>
</calcChain>
</file>

<file path=xl/sharedStrings.xml><?xml version="1.0" encoding="utf-8"?>
<sst xmlns="http://schemas.openxmlformats.org/spreadsheetml/2006/main" count="111" uniqueCount="44">
  <si>
    <t>Project No.: TPF-5(441)</t>
  </si>
  <si>
    <t>Project Manager: David Reeves</t>
  </si>
  <si>
    <t>https://pooledfund.org/Details/Study/665</t>
  </si>
  <si>
    <t>Draft</t>
  </si>
  <si>
    <t>Agency</t>
  </si>
  <si>
    <t>Program Code (e.g., L560)</t>
  </si>
  <si>
    <t>Obligation</t>
  </si>
  <si>
    <t>Contribution Percentage</t>
  </si>
  <si>
    <t>Total Expenditures</t>
  </si>
  <si>
    <t>UDO Funds to Return to Partners (based on Cont %)</t>
  </si>
  <si>
    <t>California (CA)</t>
  </si>
  <si>
    <t>Z560</t>
  </si>
  <si>
    <t>Colorado (CO)</t>
  </si>
  <si>
    <t>Y560</t>
  </si>
  <si>
    <t>No transfer</t>
  </si>
  <si>
    <t>Connecticut (CT)</t>
  </si>
  <si>
    <t>Z56E</t>
  </si>
  <si>
    <t>Idaho (ID)</t>
  </si>
  <si>
    <t>Y550</t>
  </si>
  <si>
    <t>Illinois (IL)</t>
  </si>
  <si>
    <t>Indiana (IN)</t>
  </si>
  <si>
    <t>Louisiana (LA)</t>
  </si>
  <si>
    <t>Maine (ME)</t>
  </si>
  <si>
    <t>Maryland (MD)</t>
  </si>
  <si>
    <t>Michigan (MI)</t>
  </si>
  <si>
    <t>Minnesota (MN)</t>
  </si>
  <si>
    <t>Mississippi (MS)</t>
  </si>
  <si>
    <t>Missouri (MO)</t>
  </si>
  <si>
    <t>New York State (NYS)</t>
  </si>
  <si>
    <t>North Dakota (ND)</t>
  </si>
  <si>
    <t>Ohio (OH)</t>
  </si>
  <si>
    <t>South Carolina (SC)</t>
  </si>
  <si>
    <t>Texas (TX)</t>
  </si>
  <si>
    <t>State</t>
  </si>
  <si>
    <t>Utah (UT)</t>
  </si>
  <si>
    <t>Virginia (VA)</t>
  </si>
  <si>
    <t>Wisconsin (WI)</t>
  </si>
  <si>
    <t>L560</t>
  </si>
  <si>
    <t>L56E</t>
  </si>
  <si>
    <t>Total Project Funds</t>
  </si>
  <si>
    <t>Note:</t>
  </si>
  <si>
    <t>WBS 23370.06.01</t>
  </si>
  <si>
    <t>Total Invoiced</t>
  </si>
  <si>
    <t>Remaining Project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</si>
</sst>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6" x14ac:knownFonts="1">
    <font>
      <sz val="11"/>
      <color theme="1"/>
      <name val="Calibri"/>
      <scheme val="minor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theme="1"/>
      <name val="Calibri"/>
      <scheme val="minor"/>
    </font>
    <font>
      <sz val="11"/>
      <color theme="1"/>
      <name val="Calibri"/>
    </font>
    <font>
      <b/>
      <u/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DDD9C3"/>
        <bgColor rgb="FFDDD9C3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43" fontId="2" fillId="0" borderId="4" xfId="0" applyNumberFormat="1" applyFont="1" applyBorder="1" applyAlignment="1">
      <alignment horizontal="right"/>
    </xf>
    <xf numFmtId="10" fontId="2" fillId="0" borderId="4" xfId="0" applyNumberFormat="1" applyFont="1" applyBorder="1" applyAlignment="1">
      <alignment horizontal="right"/>
    </xf>
    <xf numFmtId="43" fontId="2" fillId="0" borderId="4" xfId="0" applyNumberFormat="1" applyFont="1" applyBorder="1"/>
    <xf numFmtId="43" fontId="2" fillId="2" borderId="5" xfId="0" applyNumberFormat="1" applyFont="1" applyFill="1" applyBorder="1" applyAlignment="1">
      <alignment horizontal="right"/>
    </xf>
    <xf numFmtId="0" fontId="3" fillId="0" borderId="0" xfId="0" applyFont="1"/>
    <xf numFmtId="0" fontId="4" fillId="0" borderId="0" xfId="0" applyFont="1"/>
    <xf numFmtId="164" fontId="2" fillId="0" borderId="0" xfId="0" applyNumberFormat="1" applyFont="1" applyAlignment="1">
      <alignment horizontal="right"/>
    </xf>
    <xf numFmtId="0" fontId="2" fillId="0" borderId="6" xfId="0" applyFont="1" applyBorder="1"/>
    <xf numFmtId="43" fontId="2" fillId="0" borderId="6" xfId="0" applyNumberFormat="1" applyFont="1" applyBorder="1" applyAlignment="1">
      <alignment horizontal="right"/>
    </xf>
    <xf numFmtId="0" fontId="1" fillId="0" borderId="6" xfId="0" applyFont="1" applyBorder="1"/>
    <xf numFmtId="0" fontId="2" fillId="0" borderId="6" xfId="0" applyFont="1" applyBorder="1" applyAlignment="1">
      <alignment horizontal="center" vertical="top"/>
    </xf>
    <xf numFmtId="164" fontId="1" fillId="0" borderId="6" xfId="0" applyNumberFormat="1" applyFont="1" applyBorder="1" applyAlignment="1">
      <alignment horizontal="right"/>
    </xf>
    <xf numFmtId="10" fontId="1" fillId="0" borderId="6" xfId="0" applyNumberFormat="1" applyFont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0" fontId="5" fillId="0" borderId="0" xfId="0" applyFont="1"/>
    <xf numFmtId="164" fontId="2" fillId="0" borderId="0" xfId="0" applyNumberFormat="1" applyFont="1"/>
    <xf numFmtId="44" fontId="2" fillId="0" borderId="0" xfId="0" applyNumberFormat="1" applyFont="1"/>
    <xf numFmtId="0" fontId="1" fillId="0" borderId="0" xfId="0" applyFont="1" applyAlignment="1">
      <alignment horizontal="left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91</xdr:row>
      <xdr:rowOff>85725</xdr:rowOff>
    </xdr:from>
    <xdr:ext cx="12039600" cy="2266950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73</xdr:row>
      <xdr:rowOff>171450</xdr:rowOff>
    </xdr:from>
    <xdr:ext cx="12039600" cy="2619375"/>
    <xdr:pic>
      <xdr:nvPicPr>
        <xdr:cNvPr id="3" name="image1.png" title="Imag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19"/>
  <sheetViews>
    <sheetView tabSelected="1" workbookViewId="0">
      <selection activeCell="M39" sqref="M39:Q50"/>
    </sheetView>
  </sheetViews>
  <sheetFormatPr defaultColWidth="14.42578125" defaultRowHeight="15" customHeight="1" x14ac:dyDescent="0.25"/>
  <cols>
    <col min="1" max="1" width="23.7109375" customWidth="1"/>
    <col min="2" max="2" width="13.28515625" customWidth="1"/>
    <col min="3" max="3" width="21.7109375" customWidth="1"/>
    <col min="4" max="4" width="14.140625" customWidth="1"/>
    <col min="5" max="5" width="14.85546875" customWidth="1"/>
    <col min="6" max="6" width="17.42578125" customWidth="1"/>
    <col min="7" max="7" width="14.28515625" customWidth="1"/>
    <col min="8" max="8" width="19.140625" customWidth="1"/>
    <col min="9" max="20" width="9.140625" customWidth="1"/>
  </cols>
  <sheetData>
    <row r="1" spans="1:20" ht="13.5" customHeight="1" x14ac:dyDescent="0.25">
      <c r="A1" s="35" t="s">
        <v>0</v>
      </c>
      <c r="B1" s="36"/>
      <c r="C1" s="1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3.5" customHeight="1" x14ac:dyDescent="0.25">
      <c r="A2" s="35" t="s">
        <v>1</v>
      </c>
      <c r="B2" s="36"/>
      <c r="C2" s="3"/>
      <c r="D2" s="2"/>
      <c r="E2" s="3"/>
      <c r="F2" s="2"/>
      <c r="G2" s="4"/>
      <c r="H2" s="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3.5" customHeight="1" x14ac:dyDescent="0.25">
      <c r="A3" s="5">
        <v>46085</v>
      </c>
      <c r="B3" s="6"/>
      <c r="C3" s="3"/>
      <c r="D3" s="2"/>
      <c r="E3" s="3"/>
      <c r="F3" s="2"/>
      <c r="G3" s="4"/>
      <c r="H3" s="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3.5" customHeight="1" x14ac:dyDescent="0.25">
      <c r="A4" s="2" t="s">
        <v>2</v>
      </c>
      <c r="B4" s="6"/>
      <c r="C4" s="3"/>
      <c r="D4" s="2"/>
      <c r="E4" s="3"/>
      <c r="F4" s="2"/>
      <c r="G4" s="4"/>
      <c r="H4" s="4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3.5" customHeight="1" x14ac:dyDescent="0.25">
      <c r="A5" s="7"/>
      <c r="B5" s="8"/>
      <c r="C5" s="3"/>
      <c r="D5" s="2"/>
      <c r="E5" s="3"/>
      <c r="F5" s="9"/>
      <c r="G5" s="9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5.75" customHeight="1" x14ac:dyDescent="0.25">
      <c r="A6" s="6" t="s">
        <v>3</v>
      </c>
      <c r="B6" s="3"/>
      <c r="C6" s="10"/>
      <c r="D6" s="3"/>
      <c r="E6" s="3"/>
      <c r="F6" s="11"/>
      <c r="G6" s="3"/>
      <c r="H6" s="3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2.75" customHeight="1" x14ac:dyDescent="0.25">
      <c r="A7" s="12" t="s">
        <v>4</v>
      </c>
      <c r="B7" s="13" t="s">
        <v>5</v>
      </c>
      <c r="C7" s="13" t="s">
        <v>6</v>
      </c>
      <c r="D7" s="13" t="s">
        <v>7</v>
      </c>
      <c r="E7" s="14" t="s">
        <v>8</v>
      </c>
      <c r="F7" s="13" t="s">
        <v>43</v>
      </c>
      <c r="G7" s="15" t="s">
        <v>9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3.5" customHeight="1" x14ac:dyDescent="0.25">
      <c r="A8" s="16" t="s">
        <v>10</v>
      </c>
      <c r="B8" s="17" t="s">
        <v>11</v>
      </c>
      <c r="C8" s="18">
        <v>30000</v>
      </c>
      <c r="D8" s="19">
        <f t="shared" ref="D8:D53" si="0">C8/$C$54</f>
        <v>3.125E-2</v>
      </c>
      <c r="E8" s="20">
        <f t="shared" ref="E8:E53" si="1">$B$57*D8</f>
        <v>29874.926875000001</v>
      </c>
      <c r="F8" s="18">
        <f t="shared" ref="F8:F54" si="2">C8-E8</f>
        <v>125.07312499999898</v>
      </c>
      <c r="G8" s="21">
        <f>D8*$F$54</f>
        <v>125.07312499999898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3.5" customHeight="1" x14ac:dyDescent="0.25">
      <c r="A9" s="16" t="s">
        <v>12</v>
      </c>
      <c r="B9" s="17" t="s">
        <v>13</v>
      </c>
      <c r="C9" s="18">
        <v>50000</v>
      </c>
      <c r="D9" s="19">
        <f t="shared" si="0"/>
        <v>5.2083333333333336E-2</v>
      </c>
      <c r="E9" s="20">
        <f t="shared" si="1"/>
        <v>49791.544791666667</v>
      </c>
      <c r="F9" s="18">
        <f t="shared" si="2"/>
        <v>208.45520833333285</v>
      </c>
      <c r="G9" s="21">
        <v>0</v>
      </c>
      <c r="H9" s="22" t="s">
        <v>14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16" t="s">
        <v>15</v>
      </c>
      <c r="B10" s="17" t="s">
        <v>11</v>
      </c>
      <c r="C10" s="18">
        <v>20000</v>
      </c>
      <c r="D10" s="19">
        <f t="shared" si="0"/>
        <v>2.0833333333333332E-2</v>
      </c>
      <c r="E10" s="20">
        <f t="shared" si="1"/>
        <v>19916.617916666666</v>
      </c>
      <c r="F10" s="18">
        <f t="shared" si="2"/>
        <v>83.382083333333867</v>
      </c>
      <c r="G10" s="21">
        <f t="shared" ref="G10:G29" si="3">D10*$F$54</f>
        <v>83.382083333332645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3.5" customHeight="1" x14ac:dyDescent="0.25">
      <c r="A11" s="16" t="s">
        <v>15</v>
      </c>
      <c r="B11" s="17" t="s">
        <v>16</v>
      </c>
      <c r="C11" s="18">
        <v>10000</v>
      </c>
      <c r="D11" s="19">
        <f t="shared" si="0"/>
        <v>1.0416666666666666E-2</v>
      </c>
      <c r="E11" s="20">
        <f t="shared" si="1"/>
        <v>9958.3089583333331</v>
      </c>
      <c r="F11" s="18">
        <f t="shared" si="2"/>
        <v>41.691041666666933</v>
      </c>
      <c r="G11" s="21">
        <f t="shared" si="3"/>
        <v>41.691041666666322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3.5" customHeight="1" x14ac:dyDescent="0.25">
      <c r="A12" s="16" t="s">
        <v>15</v>
      </c>
      <c r="B12" s="17" t="s">
        <v>13</v>
      </c>
      <c r="C12" s="18">
        <v>10000</v>
      </c>
      <c r="D12" s="19">
        <f t="shared" si="0"/>
        <v>1.0416666666666666E-2</v>
      </c>
      <c r="E12" s="20">
        <f t="shared" si="1"/>
        <v>9958.3089583333331</v>
      </c>
      <c r="F12" s="18">
        <f t="shared" si="2"/>
        <v>41.691041666666933</v>
      </c>
      <c r="G12" s="21">
        <f t="shared" si="3"/>
        <v>41.691041666666322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3.5" customHeight="1" x14ac:dyDescent="0.25">
      <c r="A13" s="16" t="s">
        <v>17</v>
      </c>
      <c r="B13" s="17" t="s">
        <v>18</v>
      </c>
      <c r="C13" s="18">
        <v>10000</v>
      </c>
      <c r="D13" s="19">
        <f t="shared" si="0"/>
        <v>1.0416666666666666E-2</v>
      </c>
      <c r="E13" s="20">
        <f t="shared" si="1"/>
        <v>9958.3089583333331</v>
      </c>
      <c r="F13" s="18">
        <f t="shared" si="2"/>
        <v>41.691041666666933</v>
      </c>
      <c r="G13" s="21">
        <f t="shared" si="3"/>
        <v>41.691041666666322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3.5" customHeight="1" x14ac:dyDescent="0.25">
      <c r="A14" s="16" t="s">
        <v>17</v>
      </c>
      <c r="B14" s="17" t="s">
        <v>11</v>
      </c>
      <c r="C14" s="18">
        <v>30000</v>
      </c>
      <c r="D14" s="19">
        <f t="shared" si="0"/>
        <v>3.125E-2</v>
      </c>
      <c r="E14" s="20">
        <f t="shared" si="1"/>
        <v>29874.926875000001</v>
      </c>
      <c r="F14" s="18">
        <f t="shared" si="2"/>
        <v>125.07312499999898</v>
      </c>
      <c r="G14" s="21">
        <f t="shared" si="3"/>
        <v>125.07312499999898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3.5" customHeight="1" x14ac:dyDescent="0.25">
      <c r="A15" s="16" t="s">
        <v>19</v>
      </c>
      <c r="B15" s="17" t="s">
        <v>13</v>
      </c>
      <c r="C15" s="18">
        <v>20000</v>
      </c>
      <c r="D15" s="19">
        <f t="shared" si="0"/>
        <v>2.0833333333333332E-2</v>
      </c>
      <c r="E15" s="20">
        <f t="shared" si="1"/>
        <v>19916.617916666666</v>
      </c>
      <c r="F15" s="18">
        <f t="shared" si="2"/>
        <v>83.382083333333867</v>
      </c>
      <c r="G15" s="21">
        <f t="shared" si="3"/>
        <v>83.382083333332645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3.5" customHeight="1" x14ac:dyDescent="0.25">
      <c r="A16" s="16" t="s">
        <v>19</v>
      </c>
      <c r="B16" s="17" t="s">
        <v>11</v>
      </c>
      <c r="C16" s="18">
        <v>30000</v>
      </c>
      <c r="D16" s="19">
        <f t="shared" si="0"/>
        <v>3.125E-2</v>
      </c>
      <c r="E16" s="20">
        <f t="shared" si="1"/>
        <v>29874.926875000001</v>
      </c>
      <c r="F16" s="18">
        <f t="shared" si="2"/>
        <v>125.07312499999898</v>
      </c>
      <c r="G16" s="21">
        <f t="shared" si="3"/>
        <v>125.07312499999898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3.5" customHeight="1" x14ac:dyDescent="0.25">
      <c r="A17" s="16" t="s">
        <v>20</v>
      </c>
      <c r="B17" s="17" t="s">
        <v>13</v>
      </c>
      <c r="C17" s="18">
        <v>20000</v>
      </c>
      <c r="D17" s="19">
        <f t="shared" si="0"/>
        <v>2.0833333333333332E-2</v>
      </c>
      <c r="E17" s="20">
        <f t="shared" si="1"/>
        <v>19916.617916666666</v>
      </c>
      <c r="F17" s="18">
        <f t="shared" si="2"/>
        <v>83.382083333333867</v>
      </c>
      <c r="G17" s="21">
        <f t="shared" si="3"/>
        <v>83.382083333332645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3.5" customHeight="1" x14ac:dyDescent="0.25">
      <c r="A18" s="16" t="s">
        <v>20</v>
      </c>
      <c r="B18" s="17" t="s">
        <v>16</v>
      </c>
      <c r="C18" s="18">
        <v>30000</v>
      </c>
      <c r="D18" s="19">
        <f t="shared" si="0"/>
        <v>3.125E-2</v>
      </c>
      <c r="E18" s="20">
        <f t="shared" si="1"/>
        <v>29874.926875000001</v>
      </c>
      <c r="F18" s="18">
        <f t="shared" si="2"/>
        <v>125.07312499999898</v>
      </c>
      <c r="G18" s="21">
        <f t="shared" si="3"/>
        <v>125.07312499999898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3.5" customHeight="1" x14ac:dyDescent="0.25">
      <c r="A19" s="16" t="s">
        <v>21</v>
      </c>
      <c r="B19" s="17" t="s">
        <v>13</v>
      </c>
      <c r="C19" s="18">
        <v>20000</v>
      </c>
      <c r="D19" s="19">
        <f t="shared" si="0"/>
        <v>2.0833333333333332E-2</v>
      </c>
      <c r="E19" s="20">
        <f t="shared" si="1"/>
        <v>19916.617916666666</v>
      </c>
      <c r="F19" s="18">
        <f t="shared" si="2"/>
        <v>83.382083333333867</v>
      </c>
      <c r="G19" s="21">
        <f t="shared" si="3"/>
        <v>83.382083333332645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3.5" customHeight="1" x14ac:dyDescent="0.25">
      <c r="A20" s="16" t="s">
        <v>21</v>
      </c>
      <c r="B20" s="17" t="s">
        <v>11</v>
      </c>
      <c r="C20" s="18">
        <v>10000</v>
      </c>
      <c r="D20" s="19">
        <f t="shared" si="0"/>
        <v>1.0416666666666666E-2</v>
      </c>
      <c r="E20" s="20">
        <f t="shared" si="1"/>
        <v>9958.3089583333331</v>
      </c>
      <c r="F20" s="18">
        <f t="shared" si="2"/>
        <v>41.691041666666933</v>
      </c>
      <c r="G20" s="21">
        <f t="shared" si="3"/>
        <v>41.691041666666322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3.5" customHeight="1" x14ac:dyDescent="0.25">
      <c r="A21" s="16" t="s">
        <v>21</v>
      </c>
      <c r="B21" s="17" t="s">
        <v>16</v>
      </c>
      <c r="C21" s="18">
        <v>30000</v>
      </c>
      <c r="D21" s="19">
        <f t="shared" si="0"/>
        <v>3.125E-2</v>
      </c>
      <c r="E21" s="20">
        <f t="shared" si="1"/>
        <v>29874.926875000001</v>
      </c>
      <c r="F21" s="18">
        <f t="shared" si="2"/>
        <v>125.07312499999898</v>
      </c>
      <c r="G21" s="21">
        <f t="shared" si="3"/>
        <v>125.07312499999898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3.5" customHeight="1" x14ac:dyDescent="0.25">
      <c r="A22" s="16" t="s">
        <v>22</v>
      </c>
      <c r="B22" s="17" t="s">
        <v>13</v>
      </c>
      <c r="C22" s="18">
        <v>10000</v>
      </c>
      <c r="D22" s="19">
        <f t="shared" si="0"/>
        <v>1.0416666666666666E-2</v>
      </c>
      <c r="E22" s="20">
        <f t="shared" si="1"/>
        <v>9958.3089583333331</v>
      </c>
      <c r="F22" s="18">
        <f t="shared" si="2"/>
        <v>41.691041666666933</v>
      </c>
      <c r="G22" s="21">
        <f t="shared" si="3"/>
        <v>41.691041666666322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16" t="s">
        <v>22</v>
      </c>
      <c r="B23" s="17" t="s">
        <v>11</v>
      </c>
      <c r="C23" s="18">
        <v>40000</v>
      </c>
      <c r="D23" s="19">
        <f t="shared" si="0"/>
        <v>4.1666666666666664E-2</v>
      </c>
      <c r="E23" s="20">
        <f t="shared" si="1"/>
        <v>39833.235833333332</v>
      </c>
      <c r="F23" s="18">
        <f t="shared" si="2"/>
        <v>166.76416666666773</v>
      </c>
      <c r="G23" s="21">
        <f t="shared" si="3"/>
        <v>166.76416666666529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3.5" customHeight="1" x14ac:dyDescent="0.25">
      <c r="A24" s="16" t="s">
        <v>23</v>
      </c>
      <c r="B24" s="17" t="s">
        <v>13</v>
      </c>
      <c r="C24" s="18">
        <v>30000</v>
      </c>
      <c r="D24" s="19">
        <f t="shared" si="0"/>
        <v>3.125E-2</v>
      </c>
      <c r="E24" s="20">
        <f t="shared" si="1"/>
        <v>29874.926875000001</v>
      </c>
      <c r="F24" s="18">
        <f t="shared" si="2"/>
        <v>125.07312499999898</v>
      </c>
      <c r="G24" s="21">
        <f t="shared" si="3"/>
        <v>125.07312499999898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3.5" customHeight="1" x14ac:dyDescent="0.25">
      <c r="A25" s="16" t="s">
        <v>23</v>
      </c>
      <c r="B25" s="17" t="s">
        <v>11</v>
      </c>
      <c r="C25" s="18">
        <v>10000</v>
      </c>
      <c r="D25" s="19">
        <f t="shared" si="0"/>
        <v>1.0416666666666666E-2</v>
      </c>
      <c r="E25" s="20">
        <f t="shared" si="1"/>
        <v>9958.3089583333331</v>
      </c>
      <c r="F25" s="18">
        <f t="shared" si="2"/>
        <v>41.691041666666933</v>
      </c>
      <c r="G25" s="21">
        <f t="shared" si="3"/>
        <v>41.691041666666322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3.5" customHeight="1" x14ac:dyDescent="0.25">
      <c r="A26" s="16" t="s">
        <v>23</v>
      </c>
      <c r="B26" s="17" t="s">
        <v>16</v>
      </c>
      <c r="C26" s="18">
        <v>20000</v>
      </c>
      <c r="D26" s="19">
        <f t="shared" si="0"/>
        <v>2.0833333333333332E-2</v>
      </c>
      <c r="E26" s="20">
        <f t="shared" si="1"/>
        <v>19916.617916666666</v>
      </c>
      <c r="F26" s="18">
        <f t="shared" si="2"/>
        <v>83.382083333333867</v>
      </c>
      <c r="G26" s="21">
        <f t="shared" si="3"/>
        <v>83.382083333332645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3.5" customHeight="1" x14ac:dyDescent="0.25">
      <c r="A27" s="16" t="s">
        <v>24</v>
      </c>
      <c r="B27" s="17" t="s">
        <v>13</v>
      </c>
      <c r="C27" s="18">
        <v>20000</v>
      </c>
      <c r="D27" s="19">
        <f t="shared" si="0"/>
        <v>2.0833333333333332E-2</v>
      </c>
      <c r="E27" s="20">
        <f t="shared" si="1"/>
        <v>19916.617916666666</v>
      </c>
      <c r="F27" s="18">
        <f t="shared" si="2"/>
        <v>83.382083333333867</v>
      </c>
      <c r="G27" s="21">
        <f t="shared" si="3"/>
        <v>83.382083333332645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3.5" customHeight="1" x14ac:dyDescent="0.25">
      <c r="A28" s="16" t="s">
        <v>24</v>
      </c>
      <c r="B28" s="17" t="s">
        <v>11</v>
      </c>
      <c r="C28" s="18">
        <v>10000</v>
      </c>
      <c r="D28" s="19">
        <f t="shared" si="0"/>
        <v>1.0416666666666666E-2</v>
      </c>
      <c r="E28" s="20">
        <f t="shared" si="1"/>
        <v>9958.3089583333331</v>
      </c>
      <c r="F28" s="18">
        <f t="shared" si="2"/>
        <v>41.691041666666933</v>
      </c>
      <c r="G28" s="21">
        <f t="shared" si="3"/>
        <v>41.691041666666322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3.5" customHeight="1" x14ac:dyDescent="0.25">
      <c r="A29" s="16" t="s">
        <v>24</v>
      </c>
      <c r="B29" s="17" t="s">
        <v>16</v>
      </c>
      <c r="C29" s="18">
        <v>20000</v>
      </c>
      <c r="D29" s="19">
        <f t="shared" si="0"/>
        <v>2.0833333333333332E-2</v>
      </c>
      <c r="E29" s="18">
        <f t="shared" si="1"/>
        <v>19916.617916666666</v>
      </c>
      <c r="F29" s="18">
        <f t="shared" si="2"/>
        <v>83.382083333333867</v>
      </c>
      <c r="G29" s="21">
        <f t="shared" si="3"/>
        <v>83.382083333332645</v>
      </c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</row>
    <row r="30" spans="1:20" ht="13.5" customHeight="1" x14ac:dyDescent="0.25">
      <c r="A30" s="16" t="s">
        <v>25</v>
      </c>
      <c r="B30" s="17" t="s">
        <v>33</v>
      </c>
      <c r="C30" s="18">
        <v>10000</v>
      </c>
      <c r="D30" s="19">
        <f t="shared" si="0"/>
        <v>1.0416666666666666E-2</v>
      </c>
      <c r="E30" s="20">
        <f t="shared" si="1"/>
        <v>9958.3089583333331</v>
      </c>
      <c r="F30" s="18">
        <f t="shared" si="2"/>
        <v>41.691041666666933</v>
      </c>
      <c r="G30" s="21">
        <v>0</v>
      </c>
      <c r="H30" s="22" t="s">
        <v>14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3.5" customHeight="1" x14ac:dyDescent="0.25">
      <c r="A31" s="16" t="s">
        <v>26</v>
      </c>
      <c r="B31" s="17" t="s">
        <v>11</v>
      </c>
      <c r="C31" s="18">
        <v>60000</v>
      </c>
      <c r="D31" s="19">
        <f t="shared" si="0"/>
        <v>6.25E-2</v>
      </c>
      <c r="E31" s="20">
        <f t="shared" si="1"/>
        <v>59749.853750000002</v>
      </c>
      <c r="F31" s="18">
        <f t="shared" si="2"/>
        <v>250.14624999999796</v>
      </c>
      <c r="G31" s="21">
        <f t="shared" ref="G31:G49" si="4">D31*$F$54</f>
        <v>250.14624999999796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3.5" customHeight="1" x14ac:dyDescent="0.25">
      <c r="A32" s="16" t="s">
        <v>27</v>
      </c>
      <c r="B32" s="17" t="s">
        <v>13</v>
      </c>
      <c r="C32" s="18">
        <v>10000</v>
      </c>
      <c r="D32" s="19">
        <f t="shared" si="0"/>
        <v>1.0416666666666666E-2</v>
      </c>
      <c r="E32" s="20">
        <f t="shared" si="1"/>
        <v>9958.3089583333331</v>
      </c>
      <c r="F32" s="18">
        <f t="shared" si="2"/>
        <v>41.691041666666933</v>
      </c>
      <c r="G32" s="21">
        <f t="shared" si="4"/>
        <v>41.691041666666322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3.5" customHeight="1" x14ac:dyDescent="0.25">
      <c r="A33" s="16" t="s">
        <v>27</v>
      </c>
      <c r="B33" s="17" t="s">
        <v>11</v>
      </c>
      <c r="C33" s="18">
        <v>30000</v>
      </c>
      <c r="D33" s="19">
        <f t="shared" si="0"/>
        <v>3.125E-2</v>
      </c>
      <c r="E33" s="20">
        <f t="shared" si="1"/>
        <v>29874.926875000001</v>
      </c>
      <c r="F33" s="18">
        <f t="shared" si="2"/>
        <v>125.07312499999898</v>
      </c>
      <c r="G33" s="21">
        <f t="shared" si="4"/>
        <v>125.07312499999898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3.5" customHeight="1" x14ac:dyDescent="0.25">
      <c r="A34" s="16" t="s">
        <v>27</v>
      </c>
      <c r="B34" s="17" t="s">
        <v>16</v>
      </c>
      <c r="C34" s="18">
        <v>10000</v>
      </c>
      <c r="D34" s="19">
        <f t="shared" si="0"/>
        <v>1.0416666666666666E-2</v>
      </c>
      <c r="E34" s="20">
        <f t="shared" si="1"/>
        <v>9958.3089583333331</v>
      </c>
      <c r="F34" s="18">
        <f t="shared" si="2"/>
        <v>41.691041666666933</v>
      </c>
      <c r="G34" s="21">
        <f t="shared" si="4"/>
        <v>41.691041666666322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3.5" customHeight="1" x14ac:dyDescent="0.25">
      <c r="A35" s="16" t="s">
        <v>28</v>
      </c>
      <c r="B35" s="17" t="s">
        <v>13</v>
      </c>
      <c r="C35" s="18">
        <v>20000</v>
      </c>
      <c r="D35" s="19">
        <f t="shared" si="0"/>
        <v>2.0833333333333332E-2</v>
      </c>
      <c r="E35" s="20">
        <f t="shared" si="1"/>
        <v>19916.617916666666</v>
      </c>
      <c r="F35" s="18">
        <f t="shared" si="2"/>
        <v>83.382083333333867</v>
      </c>
      <c r="G35" s="21">
        <f t="shared" si="4"/>
        <v>83.382083333332645</v>
      </c>
      <c r="I35" s="23"/>
      <c r="J35" s="23"/>
      <c r="K35" s="23"/>
      <c r="L35" s="24"/>
      <c r="M35" s="23"/>
      <c r="N35" s="23"/>
      <c r="O35" s="23"/>
      <c r="P35" s="23"/>
      <c r="Q35" s="23"/>
      <c r="R35" s="23"/>
      <c r="S35" s="23"/>
      <c r="T35" s="23"/>
    </row>
    <row r="36" spans="1:20" ht="13.5" customHeight="1" x14ac:dyDescent="0.25">
      <c r="A36" s="16" t="s">
        <v>28</v>
      </c>
      <c r="B36" s="17" t="s">
        <v>11</v>
      </c>
      <c r="C36" s="18">
        <v>20000</v>
      </c>
      <c r="D36" s="19">
        <f t="shared" si="0"/>
        <v>2.0833333333333332E-2</v>
      </c>
      <c r="E36" s="20">
        <f t="shared" si="1"/>
        <v>19916.617916666666</v>
      </c>
      <c r="F36" s="18">
        <f t="shared" si="2"/>
        <v>83.382083333333867</v>
      </c>
      <c r="G36" s="21">
        <f t="shared" si="4"/>
        <v>83.382083333332645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3.5" customHeight="1" x14ac:dyDescent="0.25">
      <c r="A37" s="16" t="s">
        <v>28</v>
      </c>
      <c r="B37" s="17" t="s">
        <v>16</v>
      </c>
      <c r="C37" s="18">
        <v>10000</v>
      </c>
      <c r="D37" s="19">
        <f t="shared" si="0"/>
        <v>1.0416666666666666E-2</v>
      </c>
      <c r="E37" s="18">
        <f t="shared" si="1"/>
        <v>9958.3089583333331</v>
      </c>
      <c r="F37" s="18">
        <f t="shared" si="2"/>
        <v>41.691041666666933</v>
      </c>
      <c r="G37" s="21">
        <f t="shared" si="4"/>
        <v>41.691041666666322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3.5" customHeight="1" x14ac:dyDescent="0.25">
      <c r="A38" s="25" t="s">
        <v>29</v>
      </c>
      <c r="B38" s="17" t="s">
        <v>13</v>
      </c>
      <c r="C38" s="26">
        <v>20000</v>
      </c>
      <c r="D38" s="19">
        <f t="shared" si="0"/>
        <v>2.0833333333333332E-2</v>
      </c>
      <c r="E38" s="20">
        <f t="shared" si="1"/>
        <v>19916.617916666666</v>
      </c>
      <c r="F38" s="26">
        <f t="shared" si="2"/>
        <v>83.382083333333867</v>
      </c>
      <c r="G38" s="21">
        <f t="shared" si="4"/>
        <v>83.382083333332645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3.5" customHeight="1" x14ac:dyDescent="0.25">
      <c r="A39" s="25" t="s">
        <v>29</v>
      </c>
      <c r="B39" s="17" t="s">
        <v>11</v>
      </c>
      <c r="C39" s="26">
        <v>30000</v>
      </c>
      <c r="D39" s="19">
        <f t="shared" si="0"/>
        <v>3.125E-2</v>
      </c>
      <c r="E39" s="20">
        <f t="shared" si="1"/>
        <v>29874.926875000001</v>
      </c>
      <c r="F39" s="26">
        <f t="shared" si="2"/>
        <v>125.07312499999898</v>
      </c>
      <c r="G39" s="21">
        <f t="shared" si="4"/>
        <v>125.07312499999898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3.5" customHeight="1" x14ac:dyDescent="0.25">
      <c r="A40" s="25" t="s">
        <v>30</v>
      </c>
      <c r="B40" s="17" t="s">
        <v>13</v>
      </c>
      <c r="C40" s="26">
        <v>20000</v>
      </c>
      <c r="D40" s="19">
        <f t="shared" si="0"/>
        <v>2.0833333333333332E-2</v>
      </c>
      <c r="E40" s="20">
        <f t="shared" si="1"/>
        <v>19916.617916666666</v>
      </c>
      <c r="F40" s="26">
        <f t="shared" si="2"/>
        <v>83.382083333333867</v>
      </c>
      <c r="G40" s="21">
        <f t="shared" si="4"/>
        <v>83.382083333332645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3.5" customHeight="1" x14ac:dyDescent="0.25">
      <c r="A41" s="25" t="s">
        <v>30</v>
      </c>
      <c r="B41" s="17" t="s">
        <v>11</v>
      </c>
      <c r="C41" s="26">
        <v>20000</v>
      </c>
      <c r="D41" s="19">
        <f t="shared" si="0"/>
        <v>2.0833333333333332E-2</v>
      </c>
      <c r="E41" s="20">
        <f t="shared" si="1"/>
        <v>19916.617916666666</v>
      </c>
      <c r="F41" s="26">
        <f t="shared" si="2"/>
        <v>83.382083333333867</v>
      </c>
      <c r="G41" s="21">
        <f t="shared" si="4"/>
        <v>83.382083333332645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3.5" customHeight="1" x14ac:dyDescent="0.25">
      <c r="A42" s="25" t="s">
        <v>30</v>
      </c>
      <c r="B42" s="17" t="s">
        <v>16</v>
      </c>
      <c r="C42" s="26">
        <v>10000</v>
      </c>
      <c r="D42" s="19">
        <f t="shared" si="0"/>
        <v>1.0416666666666666E-2</v>
      </c>
      <c r="E42" s="20">
        <f t="shared" si="1"/>
        <v>9958.3089583333331</v>
      </c>
      <c r="F42" s="26">
        <f t="shared" si="2"/>
        <v>41.691041666666933</v>
      </c>
      <c r="G42" s="21">
        <f t="shared" si="4"/>
        <v>41.691041666666322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3.5" customHeight="1" x14ac:dyDescent="0.25">
      <c r="A43" s="25" t="s">
        <v>31</v>
      </c>
      <c r="B43" s="17" t="s">
        <v>13</v>
      </c>
      <c r="C43" s="26">
        <v>20000</v>
      </c>
      <c r="D43" s="19">
        <f t="shared" si="0"/>
        <v>2.0833333333333332E-2</v>
      </c>
      <c r="E43" s="20">
        <f t="shared" si="1"/>
        <v>19916.617916666666</v>
      </c>
      <c r="F43" s="26">
        <f t="shared" si="2"/>
        <v>83.382083333333867</v>
      </c>
      <c r="G43" s="21">
        <f t="shared" si="4"/>
        <v>83.382083333332645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3.5" customHeight="1" x14ac:dyDescent="0.25">
      <c r="A44" s="25" t="s">
        <v>31</v>
      </c>
      <c r="B44" s="17" t="s">
        <v>11</v>
      </c>
      <c r="C44" s="26">
        <v>10000</v>
      </c>
      <c r="D44" s="19">
        <f t="shared" si="0"/>
        <v>1.0416666666666666E-2</v>
      </c>
      <c r="E44" s="20">
        <f t="shared" si="1"/>
        <v>9958.3089583333331</v>
      </c>
      <c r="F44" s="26">
        <f t="shared" si="2"/>
        <v>41.691041666666933</v>
      </c>
      <c r="G44" s="21">
        <f t="shared" si="4"/>
        <v>41.691041666666322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3.5" customHeight="1" x14ac:dyDescent="0.25">
      <c r="A45" s="25" t="s">
        <v>31</v>
      </c>
      <c r="B45" s="17" t="s">
        <v>16</v>
      </c>
      <c r="C45" s="26">
        <v>10000</v>
      </c>
      <c r="D45" s="19">
        <f t="shared" si="0"/>
        <v>1.0416666666666666E-2</v>
      </c>
      <c r="E45" s="20">
        <f t="shared" si="1"/>
        <v>9958.3089583333331</v>
      </c>
      <c r="F45" s="26">
        <f t="shared" si="2"/>
        <v>41.691041666666933</v>
      </c>
      <c r="G45" s="21">
        <f t="shared" si="4"/>
        <v>41.691041666666322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3.5" customHeight="1" x14ac:dyDescent="0.25">
      <c r="A46" s="25" t="s">
        <v>32</v>
      </c>
      <c r="B46" s="17" t="s">
        <v>38</v>
      </c>
      <c r="C46" s="26">
        <v>10000</v>
      </c>
      <c r="D46" s="19">
        <f t="shared" si="0"/>
        <v>1.0416666666666666E-2</v>
      </c>
      <c r="E46" s="20">
        <f t="shared" si="1"/>
        <v>9958.3089583333331</v>
      </c>
      <c r="F46" s="26">
        <f t="shared" si="2"/>
        <v>41.691041666666933</v>
      </c>
      <c r="G46" s="21">
        <f t="shared" si="4"/>
        <v>41.691041666666322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3.5" customHeight="1" x14ac:dyDescent="0.25">
      <c r="A47" s="25" t="s">
        <v>32</v>
      </c>
      <c r="B47" s="17" t="s">
        <v>13</v>
      </c>
      <c r="C47" s="26">
        <v>20000</v>
      </c>
      <c r="D47" s="19">
        <f t="shared" si="0"/>
        <v>2.0833333333333332E-2</v>
      </c>
      <c r="E47" s="20">
        <f t="shared" si="1"/>
        <v>19916.617916666666</v>
      </c>
      <c r="F47" s="26">
        <f t="shared" si="2"/>
        <v>83.382083333333867</v>
      </c>
      <c r="G47" s="21">
        <f t="shared" si="4"/>
        <v>83.382083333332645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x14ac:dyDescent="0.25">
      <c r="A48" s="25" t="s">
        <v>32</v>
      </c>
      <c r="B48" s="17" t="s">
        <v>11</v>
      </c>
      <c r="C48" s="26">
        <v>10000</v>
      </c>
      <c r="D48" s="19">
        <f t="shared" si="0"/>
        <v>1.0416666666666666E-2</v>
      </c>
      <c r="E48" s="20">
        <f t="shared" si="1"/>
        <v>9958.3089583333331</v>
      </c>
      <c r="F48" s="26">
        <f t="shared" si="2"/>
        <v>41.691041666666933</v>
      </c>
      <c r="G48" s="21">
        <f t="shared" si="4"/>
        <v>41.691041666666322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3.5" customHeight="1" x14ac:dyDescent="0.25">
      <c r="A49" s="25" t="s">
        <v>32</v>
      </c>
      <c r="B49" s="17" t="s">
        <v>16</v>
      </c>
      <c r="C49" s="26">
        <v>10000</v>
      </c>
      <c r="D49" s="19">
        <f t="shared" si="0"/>
        <v>1.0416666666666666E-2</v>
      </c>
      <c r="E49" s="20">
        <f t="shared" si="1"/>
        <v>9958.3089583333331</v>
      </c>
      <c r="F49" s="26">
        <f t="shared" si="2"/>
        <v>41.691041666666933</v>
      </c>
      <c r="G49" s="21">
        <f t="shared" si="4"/>
        <v>41.691041666666322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3.5" customHeight="1" x14ac:dyDescent="0.25">
      <c r="A50" s="25" t="s">
        <v>34</v>
      </c>
      <c r="B50" s="17" t="s">
        <v>33</v>
      </c>
      <c r="C50" s="26">
        <v>30000</v>
      </c>
      <c r="D50" s="19">
        <f t="shared" si="0"/>
        <v>3.125E-2</v>
      </c>
      <c r="E50" s="20">
        <f t="shared" si="1"/>
        <v>29874.926875000001</v>
      </c>
      <c r="F50" s="26">
        <f t="shared" si="2"/>
        <v>125.07312499999898</v>
      </c>
      <c r="G50" s="21">
        <v>0</v>
      </c>
      <c r="H50" s="22" t="s">
        <v>14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3.5" customHeight="1" x14ac:dyDescent="0.25">
      <c r="A51" s="25" t="s">
        <v>35</v>
      </c>
      <c r="B51" s="17" t="s">
        <v>33</v>
      </c>
      <c r="C51" s="26">
        <v>40000</v>
      </c>
      <c r="D51" s="19">
        <f t="shared" si="0"/>
        <v>4.1666666666666664E-2</v>
      </c>
      <c r="E51" s="20">
        <f t="shared" si="1"/>
        <v>39833.235833333332</v>
      </c>
      <c r="F51" s="26">
        <f t="shared" si="2"/>
        <v>166.76416666666773</v>
      </c>
      <c r="G51" s="21">
        <v>0</v>
      </c>
      <c r="H51" s="22" t="s">
        <v>14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3.5" customHeight="1" x14ac:dyDescent="0.25">
      <c r="A52" s="25" t="s">
        <v>36</v>
      </c>
      <c r="B52" s="17" t="s">
        <v>37</v>
      </c>
      <c r="C52" s="26">
        <v>7072.08</v>
      </c>
      <c r="D52" s="19">
        <f t="shared" si="0"/>
        <v>7.36675E-3</v>
      </c>
      <c r="E52" s="20">
        <f t="shared" si="1"/>
        <v>7042.5957618050006</v>
      </c>
      <c r="F52" s="26">
        <f t="shared" si="2"/>
        <v>29.484238194999307</v>
      </c>
      <c r="G52" s="21">
        <f t="shared" ref="G52:G53" si="5">D52*$F$54</f>
        <v>29.484238194999762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3.5" customHeight="1" x14ac:dyDescent="0.25">
      <c r="A53" s="25" t="s">
        <v>36</v>
      </c>
      <c r="B53" s="17" t="s">
        <v>11</v>
      </c>
      <c r="C53" s="26">
        <v>42927.92</v>
      </c>
      <c r="D53" s="19">
        <f t="shared" si="0"/>
        <v>4.471658333333333E-2</v>
      </c>
      <c r="E53" s="20">
        <f t="shared" si="1"/>
        <v>42748.949029861666</v>
      </c>
      <c r="F53" s="26">
        <f t="shared" si="2"/>
        <v>178.97097013833263</v>
      </c>
      <c r="G53" s="21">
        <f t="shared" si="5"/>
        <v>178.97097013833186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3.5" customHeight="1" x14ac:dyDescent="0.25">
      <c r="A54" s="27" t="s">
        <v>39</v>
      </c>
      <c r="B54" s="28"/>
      <c r="C54" s="29">
        <f t="shared" ref="C54:E54" si="6">SUM(C8:C53)</f>
        <v>960000</v>
      </c>
      <c r="D54" s="30">
        <f t="shared" si="6"/>
        <v>0.99999999999999989</v>
      </c>
      <c r="E54" s="29">
        <f t="shared" si="6"/>
        <v>955997.66</v>
      </c>
      <c r="F54" s="29">
        <f t="shared" si="2"/>
        <v>4002.3399999999674</v>
      </c>
      <c r="G54" s="31">
        <f>SUM(G8:G53)</f>
        <v>3460.356458333305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3.5" customHeight="1" x14ac:dyDescent="0.25">
      <c r="A55" s="32" t="s">
        <v>40</v>
      </c>
      <c r="B55" s="2"/>
      <c r="C55" s="10"/>
      <c r="D55" s="2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3.5" customHeight="1" x14ac:dyDescent="0.25">
      <c r="A56" s="2" t="s">
        <v>41</v>
      </c>
      <c r="B56" s="2"/>
      <c r="C56" s="2"/>
      <c r="D56" s="2"/>
      <c r="E56" s="2"/>
      <c r="F56" s="2"/>
      <c r="G56" s="33"/>
      <c r="H56" s="33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3.5" customHeight="1" x14ac:dyDescent="0.25">
      <c r="A57" s="2" t="s">
        <v>42</v>
      </c>
      <c r="B57" s="34">
        <v>955997.66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3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3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3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3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3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3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3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3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3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3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3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3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3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3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3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3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3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3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3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3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3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3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3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3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3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3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3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3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3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3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3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3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3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3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3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3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3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3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3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3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3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3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3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3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3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3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3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3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3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3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3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3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3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3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3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3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3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3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3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3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3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3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3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3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3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3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3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3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3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3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3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3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3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3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3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3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3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3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3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3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3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3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3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3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3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3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3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3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3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3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3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3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3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3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3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3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3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3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3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3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3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3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3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3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3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3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3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3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3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3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3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3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3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3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3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3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3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3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3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3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3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3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3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3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3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3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3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3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3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3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3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3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3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3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3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3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3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3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3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3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3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3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3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3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3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3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3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3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3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3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3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3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3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3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3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3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3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3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3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3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3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3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3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3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3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3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3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3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3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3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3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3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3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3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3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3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3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3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3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3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3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3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3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3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3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3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3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3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3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3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3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3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3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3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3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3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3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3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3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3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3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3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3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3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3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3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3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3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3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3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3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3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3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3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3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3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3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3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3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3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3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3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3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3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3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3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3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3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3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3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3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3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3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3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3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3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3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3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3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3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3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3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3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3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3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3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3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3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3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3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3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3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3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3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3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3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3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3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3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3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3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3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3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3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3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3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3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3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3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3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3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3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3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3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3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3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3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3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3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3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3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3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3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3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3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3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3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3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3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3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3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3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3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3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3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3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3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3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3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3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3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3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3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3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3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3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3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3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3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3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3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3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3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3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3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3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3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3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3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3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3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3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3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3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3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3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3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3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3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3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3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3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3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3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3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3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3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3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3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3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3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3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3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3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3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3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3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3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3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3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3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3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3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3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3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3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3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3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3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3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3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3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3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3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3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3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3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3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3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3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3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3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3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3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3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3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3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3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3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3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3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3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3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3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3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3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3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3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3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3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3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3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3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3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3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3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3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3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3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3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3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3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3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3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3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3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3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3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3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3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3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3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3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3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3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3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3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3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3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3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3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3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3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3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3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3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3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3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3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3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3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3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3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3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3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3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3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3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3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3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3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3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3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3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3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3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3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3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3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3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3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3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3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3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3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3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3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3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3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3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3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3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3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3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3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3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3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3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3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3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3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3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3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3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3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3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3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3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3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3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3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3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3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3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3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3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3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3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3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3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3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3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3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3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3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3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3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3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3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3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3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3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3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3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3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3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3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3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3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3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3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3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3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3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3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3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3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3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3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3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3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3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3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3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3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3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3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3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3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3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3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3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3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3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3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3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3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3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3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3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3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3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3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3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3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3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3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3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3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3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3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3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3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3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3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3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3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3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3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3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3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3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3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3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3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3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3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3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3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3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3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3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3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3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3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3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3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3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3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3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3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3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3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3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3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3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3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3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3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3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3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3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3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3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3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3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3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3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3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3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3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3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3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3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3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3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3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3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3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3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3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3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3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3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3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3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3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3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3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3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3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3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3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3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3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3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3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3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3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3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3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3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3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3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3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3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3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3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3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3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3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3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3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3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3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3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3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3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3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3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3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3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3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3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3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3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3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3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3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3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3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3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3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3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3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3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3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3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3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3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3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3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3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3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3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3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3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3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3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3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3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3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3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3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3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3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3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3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3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3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3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3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3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3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3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3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3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3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3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3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3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3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3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3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3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3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3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3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3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3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3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3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3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3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3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3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3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3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3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3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3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3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3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3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3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3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3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3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3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3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3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3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3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3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3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3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3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3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3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3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3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3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3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3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3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3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3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3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3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3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3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3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3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3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3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3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3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3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3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3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3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3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3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3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3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3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3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3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3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3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3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3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3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3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3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3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3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3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3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3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3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3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3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3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3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3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3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3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3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3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3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3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3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3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3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3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3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3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3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3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3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3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3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3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3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3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3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3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3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3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3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3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3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3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3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3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3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3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3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3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3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3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3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3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3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3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3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3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3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3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3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3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3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3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3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3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3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3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3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3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3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3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3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3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3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3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3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3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3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3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3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3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3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3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3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3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3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3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3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3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3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3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3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3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3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3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3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3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3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3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3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3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3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3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3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3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3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3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3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3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3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3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3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3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3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3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3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3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3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3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3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3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3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3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3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3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3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3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3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3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3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3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3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3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3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3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3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3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3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3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3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3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3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3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3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3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3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3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3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3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3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3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3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3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3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3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3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3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3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3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3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3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3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3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3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3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3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3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3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3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3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13.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13.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  <row r="1001" spans="1:20" ht="13.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</row>
    <row r="1002" spans="1:20" ht="13.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</row>
    <row r="1003" spans="1:20" ht="13.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</row>
    <row r="1004" spans="1:20" ht="13.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</row>
    <row r="1005" spans="1:20" ht="13.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</row>
    <row r="1006" spans="1:20" ht="13.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</row>
    <row r="1007" spans="1:20" ht="13.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</row>
    <row r="1008" spans="1:20" ht="13.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</row>
    <row r="1009" spans="1:20" ht="13.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</row>
    <row r="1010" spans="1:20" ht="13.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</row>
    <row r="1011" spans="1:20" ht="13.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</row>
    <row r="1012" spans="1:20" ht="13.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</row>
    <row r="1013" spans="1:20" ht="13.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</row>
    <row r="1014" spans="1:20" ht="13.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</row>
    <row r="1015" spans="1:20" ht="13.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</row>
    <row r="1016" spans="1:20" ht="13.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</row>
    <row r="1017" spans="1:20" ht="13.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</row>
    <row r="1018" spans="1:20" ht="13.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</row>
    <row r="1019" spans="1:20" ht="13.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</row>
  </sheetData>
  <mergeCells count="2">
    <mergeCell ref="A1:B1"/>
    <mergeCell ref="A2:B2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5-441 Closeout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debra.rinderknecht</dc:creator>
  <cp:lastModifiedBy>Sergeson, Patricia (FHWA)</cp:lastModifiedBy>
  <dcterms:created xsi:type="dcterms:W3CDTF">2011-08-11T15:02:45Z</dcterms:created>
  <dcterms:modified xsi:type="dcterms:W3CDTF">2026-05-29T17:50:44Z</dcterms:modified>
</cp:coreProperties>
</file>