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367)--Iowa--Solicit#1436\"/>
    </mc:Choice>
  </mc:AlternateContent>
  <xr:revisionPtr revIDLastSave="0" documentId="8_{99888DB0-C83A-43B5-A809-CDD58CDE09FF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5(367)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8" l="1"/>
  <c r="G18" i="18"/>
  <c r="G17" i="18"/>
  <c r="G16" i="18"/>
  <c r="G15" i="18"/>
  <c r="G14" i="18"/>
  <c r="G13" i="18"/>
  <c r="G12" i="18"/>
  <c r="G11" i="18"/>
  <c r="G10" i="18"/>
  <c r="G9" i="18"/>
  <c r="G8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20" i="18"/>
  <c r="C25" i="18"/>
  <c r="C20" i="18"/>
  <c r="C27" i="18" l="1"/>
  <c r="E9" i="18"/>
  <c r="E11" i="18"/>
  <c r="E13" i="18"/>
  <c r="E15" i="18"/>
  <c r="E18" i="18"/>
  <c r="E19" i="18"/>
  <c r="E10" i="18"/>
  <c r="E12" i="18"/>
  <c r="E8" i="18"/>
  <c r="E16" i="18"/>
  <c r="E17" i="18"/>
  <c r="E14" i="18"/>
  <c r="H10" i="18" l="1"/>
  <c r="H11" i="18"/>
  <c r="H8" i="18"/>
  <c r="H14" i="18"/>
  <c r="E20" i="18"/>
  <c r="H18" i="18" l="1"/>
  <c r="H16" i="18"/>
  <c r="H12" i="18"/>
  <c r="H20" i="18"/>
  <c r="G20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531B22-14FB-4271-A22D-CE2876DFAEFE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  <connection id="2" xr16:uid="{FF4A650F-27BF-4BA1-A765-F57E6CAB170A}" keepAlive="1" name="Query - Table1 (2)" description="Connection to the 'Table1 (2)' query in the workbook." type="5" refreshedVersion="0" background="1" saveData="1">
    <dbPr connection="Provider=Microsoft.Mashup.OleDb.1;Data Source=$Workbook$;Location=&quot;Table1 (2)&quot;;Extended Properties=&quot;&quot;" command="SELECT * FROM [Table1 (2)]"/>
  </connection>
</connections>
</file>

<file path=xl/sharedStrings.xml><?xml version="1.0" encoding="utf-8"?>
<sst xmlns="http://schemas.openxmlformats.org/spreadsheetml/2006/main" count="61" uniqueCount="42">
  <si>
    <t>Project Number:</t>
  </si>
  <si>
    <t>TPF-5(367)</t>
  </si>
  <si>
    <t>Project Title:</t>
  </si>
  <si>
    <t>Evaluation and Full Scale Testing of Concrete Prefabricated Bridge Rails</t>
  </si>
  <si>
    <t xml:space="preserve">Lead Organization Contact:   </t>
  </si>
  <si>
    <t>Khyle Clute, khyle.clute@iowadot.us</t>
  </si>
  <si>
    <t>Lead Organization:</t>
  </si>
  <si>
    <t>Iowa DOT</t>
  </si>
  <si>
    <t>Program Code
Received</t>
  </si>
  <si>
    <t>Obligated in
FMIS</t>
  </si>
  <si>
    <t>Other Funds
Received</t>
  </si>
  <si>
    <t>Contribution
Percentage</t>
  </si>
  <si>
    <t>Total
Expenditures</t>
  </si>
  <si>
    <t>Remaing
Project Funds</t>
  </si>
  <si>
    <t>UDO Funds
to Return</t>
  </si>
  <si>
    <t>Program Code
to Return</t>
  </si>
  <si>
    <t>FHWA (1)</t>
  </si>
  <si>
    <t>Z447</t>
  </si>
  <si>
    <t>Florida</t>
  </si>
  <si>
    <t>L56E</t>
  </si>
  <si>
    <t>Z560</t>
  </si>
  <si>
    <t>Iowa</t>
  </si>
  <si>
    <t>New Jersey</t>
  </si>
  <si>
    <t>North Carolina</t>
  </si>
  <si>
    <t>M56E</t>
  </si>
  <si>
    <t>Ohio</t>
  </si>
  <si>
    <t>Oregon</t>
  </si>
  <si>
    <t>Cash</t>
  </si>
  <si>
    <t>Texas</t>
  </si>
  <si>
    <t>Utah</t>
  </si>
  <si>
    <t>Subtotal Project Funds</t>
  </si>
  <si>
    <t>Total Project Funds</t>
  </si>
  <si>
    <t>Notes:</t>
  </si>
  <si>
    <t>(1) FHWA Contribution at 100%</t>
  </si>
  <si>
    <t>(2) Cost share to FHWA Contribution at 80/20%</t>
  </si>
  <si>
    <t>UDO Transfer Decision:</t>
  </si>
  <si>
    <t>UDO funds will be transferred back to Partners</t>
  </si>
  <si>
    <r>
      <t>UDO funds will be transferred to TPF-5(xxx) per Partner approval on</t>
    </r>
    <r>
      <rPr>
        <i/>
        <sz val="11"/>
        <color theme="0" tint="-0.249977111117893"/>
        <rFont val="Calibri"/>
        <family val="2"/>
        <scheme val="minor"/>
      </rPr>
      <t xml:space="preserve"> DATE</t>
    </r>
  </si>
  <si>
    <r>
      <t xml:space="preserve">UDO funds will be kept by Lead Organization per FHWA approval on </t>
    </r>
    <r>
      <rPr>
        <i/>
        <sz val="11"/>
        <color theme="0" tint="-0.249977111117893"/>
        <rFont val="Calibri"/>
        <family val="2"/>
        <scheme val="minor"/>
      </rPr>
      <t>DATE</t>
    </r>
  </si>
  <si>
    <t>Refundable
Contributions</t>
  </si>
  <si>
    <t>Non-Refundable
Contributions</t>
  </si>
  <si>
    <t>Status as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</si>
</sst>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BC79E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B7FFF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4" fontId="4" fillId="0" borderId="2" xfId="1" applyFont="1" applyFill="1" applyBorder="1" applyAlignment="1">
      <alignment vertical="center"/>
    </xf>
    <xf numFmtId="44" fontId="4" fillId="0" borderId="2" xfId="1" quotePrefix="1" applyFont="1" applyFill="1" applyBorder="1" applyAlignment="1">
      <alignment horizontal="right" vertical="center"/>
    </xf>
    <xf numFmtId="10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10" fontId="3" fillId="0" borderId="2" xfId="2" applyNumberFormat="1" applyFont="1" applyFill="1" applyBorder="1" applyAlignment="1">
      <alignment horizontal="right" vertical="center"/>
    </xf>
    <xf numFmtId="44" fontId="3" fillId="0" borderId="2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44" fontId="4" fillId="4" borderId="2" xfId="1" applyFont="1" applyFill="1" applyBorder="1" applyAlignment="1">
      <alignment vertical="center"/>
    </xf>
    <xf numFmtId="44" fontId="4" fillId="4" borderId="2" xfId="1" quotePrefix="1" applyFont="1" applyFill="1" applyBorder="1" applyAlignment="1">
      <alignment horizontal="right" vertical="center"/>
    </xf>
    <xf numFmtId="10" fontId="4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44" fontId="4" fillId="0" borderId="2" xfId="1" applyFont="1" applyFill="1" applyBorder="1" applyAlignment="1">
      <alignment horizontal="right" vertical="center"/>
    </xf>
    <xf numFmtId="44" fontId="4" fillId="4" borderId="2" xfId="1" applyFont="1" applyFill="1" applyBorder="1" applyAlignment="1">
      <alignment horizontal="right" vertical="center"/>
    </xf>
    <xf numFmtId="44" fontId="4" fillId="0" borderId="2" xfId="1" applyFont="1" applyFill="1" applyBorder="1" applyAlignment="1">
      <alignment horizontal="right" vertical="center"/>
    </xf>
    <xf numFmtId="44" fontId="4" fillId="4" borderId="2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left" vertical="center"/>
    </xf>
    <xf numFmtId="44" fontId="3" fillId="0" borderId="5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44" fontId="4" fillId="0" borderId="2" xfId="1" applyFont="1" applyFill="1" applyBorder="1" applyAlignment="1">
      <alignment horizontal="right" vertical="center"/>
    </xf>
    <xf numFmtId="44" fontId="4" fillId="4" borderId="2" xfId="1" applyFont="1" applyFill="1" applyBorder="1" applyAlignment="1">
      <alignment horizontal="right" vertical="center"/>
    </xf>
    <xf numFmtId="44" fontId="4" fillId="4" borderId="9" xfId="1" applyFont="1" applyFill="1" applyBorder="1" applyAlignment="1">
      <alignment horizontal="right" vertical="center"/>
    </xf>
    <xf numFmtId="44" fontId="4" fillId="4" borderId="1" xfId="1" applyFont="1" applyFill="1" applyBorder="1" applyAlignment="1">
      <alignment horizontal="right" vertical="center"/>
    </xf>
    <xf numFmtId="0" fontId="4" fillId="0" borderId="0" xfId="0" quotePrefix="1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44" fontId="3" fillId="0" borderId="5" xfId="1" applyFont="1" applyFill="1" applyBorder="1" applyAlignment="1">
      <alignment horizontal="center" vertical="center"/>
    </xf>
    <xf numFmtId="44" fontId="3" fillId="0" borderId="6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1BC79E"/>
      <color rgb="FFB7FFF1"/>
      <color rgb="FFD78400"/>
      <color rgb="FF00FFCC"/>
      <color rgb="FF00CC99"/>
      <color rgb="FF117A61"/>
      <color rgb="FFD7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E5A9-AC8D-4EA5-A317-CB6F07F60D23}">
  <sheetPr>
    <pageSetUpPr fitToPage="1"/>
  </sheetPr>
  <dimension ref="A1:I41"/>
  <sheetViews>
    <sheetView tabSelected="1" zoomScale="85" zoomScaleNormal="85" workbookViewId="0">
      <selection activeCell="H26" sqref="H26"/>
    </sheetView>
  </sheetViews>
  <sheetFormatPr defaultColWidth="9.140625" defaultRowHeight="15" x14ac:dyDescent="0.25"/>
  <cols>
    <col min="1" max="1" width="24" style="1" bestFit="1" customWidth="1"/>
    <col min="2" max="9" width="14.5703125" style="1" customWidth="1"/>
    <col min="10" max="16384" width="9.140625" style="1"/>
  </cols>
  <sheetData>
    <row r="1" spans="1:9" ht="15" customHeight="1" x14ac:dyDescent="0.25">
      <c r="A1" s="26" t="s">
        <v>0</v>
      </c>
      <c r="B1" s="43" t="s">
        <v>1</v>
      </c>
      <c r="C1" s="43"/>
      <c r="D1" s="43"/>
      <c r="E1" s="43"/>
      <c r="F1" s="43"/>
      <c r="G1" s="43"/>
      <c r="H1" s="43"/>
      <c r="I1" s="43"/>
    </row>
    <row r="2" spans="1:9" ht="15" customHeight="1" x14ac:dyDescent="0.25">
      <c r="A2" s="26" t="s">
        <v>2</v>
      </c>
      <c r="B2" s="43" t="s">
        <v>3</v>
      </c>
      <c r="C2" s="43"/>
      <c r="D2" s="43"/>
      <c r="E2" s="43"/>
      <c r="F2" s="43"/>
      <c r="G2" s="43"/>
      <c r="H2" s="43"/>
      <c r="I2" s="43"/>
    </row>
    <row r="3" spans="1:9" ht="15" customHeight="1" x14ac:dyDescent="0.25">
      <c r="A3" s="26" t="s">
        <v>4</v>
      </c>
      <c r="B3" s="44" t="s">
        <v>5</v>
      </c>
      <c r="C3" s="44"/>
      <c r="D3" s="44"/>
      <c r="E3" s="44"/>
      <c r="F3" s="44"/>
      <c r="G3" s="44"/>
      <c r="H3" s="44"/>
      <c r="I3" s="44"/>
    </row>
    <row r="4" spans="1:9" ht="15" customHeight="1" x14ac:dyDescent="0.25">
      <c r="A4" s="26" t="s">
        <v>6</v>
      </c>
      <c r="B4" s="44" t="s">
        <v>7</v>
      </c>
      <c r="C4" s="44"/>
      <c r="D4" s="44"/>
      <c r="E4" s="44"/>
      <c r="F4" s="44"/>
      <c r="G4" s="44"/>
      <c r="H4" s="44"/>
      <c r="I4" s="44"/>
    </row>
    <row r="5" spans="1:9" ht="15" customHeight="1" x14ac:dyDescent="0.25">
      <c r="A5" s="26" t="s">
        <v>41</v>
      </c>
      <c r="B5" s="45">
        <v>45982</v>
      </c>
      <c r="C5" s="45"/>
      <c r="D5" s="45"/>
      <c r="E5" s="45"/>
      <c r="F5" s="45"/>
      <c r="G5" s="45"/>
      <c r="H5" s="45"/>
      <c r="I5" s="45"/>
    </row>
    <row r="6" spans="1:9" ht="15" customHeight="1" thickBot="1" x14ac:dyDescent="0.3">
      <c r="A6" s="3"/>
      <c r="B6" s="4"/>
      <c r="C6" s="5"/>
      <c r="D6" s="5"/>
      <c r="E6" s="5"/>
      <c r="F6" s="6"/>
      <c r="G6" s="7"/>
      <c r="H6" s="7"/>
      <c r="I6" s="8"/>
    </row>
    <row r="7" spans="1:9" ht="30" customHeight="1" thickBot="1" x14ac:dyDescent="0.3">
      <c r="A7" s="9" t="s">
        <v>39</v>
      </c>
      <c r="B7" s="10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14</v>
      </c>
      <c r="I7" s="12" t="s">
        <v>15</v>
      </c>
    </row>
    <row r="8" spans="1:9" ht="15" customHeight="1" x14ac:dyDescent="0.25">
      <c r="A8" s="27" t="s">
        <v>18</v>
      </c>
      <c r="B8" s="28" t="s">
        <v>19</v>
      </c>
      <c r="C8" s="29">
        <v>19652.62</v>
      </c>
      <c r="D8" s="30"/>
      <c r="E8" s="31">
        <f t="shared" ref="E8:E19" si="0">(C8+D8)/$C$20</f>
        <v>4.6791952380952379E-2</v>
      </c>
      <c r="F8" s="29">
        <f>($F$20-$C$25)*$E8</f>
        <v>19143.835192498093</v>
      </c>
      <c r="G8" s="38">
        <f>C8-F8</f>
        <v>508.78480750190647</v>
      </c>
      <c r="H8" s="52">
        <f>G8+G9</f>
        <v>1553.3342857142925</v>
      </c>
      <c r="I8" s="58" t="s">
        <v>20</v>
      </c>
    </row>
    <row r="9" spans="1:9" ht="15" customHeight="1" x14ac:dyDescent="0.25">
      <c r="A9" s="27" t="s">
        <v>18</v>
      </c>
      <c r="B9" s="28" t="s">
        <v>20</v>
      </c>
      <c r="C9" s="29">
        <v>40347.379999999997</v>
      </c>
      <c r="D9" s="30"/>
      <c r="E9" s="31">
        <f t="shared" si="0"/>
        <v>9.6065190476190471E-2</v>
      </c>
      <c r="F9" s="29">
        <f t="shared" ref="F9:F19" si="1">($F$20-$C$25)*$E9</f>
        <v>39302.830521787611</v>
      </c>
      <c r="G9" s="38">
        <f t="shared" ref="G9:G19" si="2">C9-F9</f>
        <v>1044.549478212386</v>
      </c>
      <c r="H9" s="53"/>
      <c r="I9" s="59"/>
    </row>
    <row r="10" spans="1:9" ht="15" customHeight="1" x14ac:dyDescent="0.25">
      <c r="A10" s="13" t="s">
        <v>21</v>
      </c>
      <c r="B10" s="14" t="s">
        <v>20</v>
      </c>
      <c r="C10" s="15">
        <v>60000</v>
      </c>
      <c r="D10" s="16"/>
      <c r="E10" s="17">
        <f t="shared" si="0"/>
        <v>0.14285714285714285</v>
      </c>
      <c r="F10" s="15">
        <f t="shared" si="1"/>
        <v>58446.665714285708</v>
      </c>
      <c r="G10" s="37">
        <f t="shared" si="2"/>
        <v>1553.3342857142925</v>
      </c>
      <c r="H10" s="37">
        <f t="shared" ref="H10" si="3">G10</f>
        <v>1553.3342857142925</v>
      </c>
      <c r="I10" s="59"/>
    </row>
    <row r="11" spans="1:9" ht="15" customHeight="1" x14ac:dyDescent="0.25">
      <c r="A11" s="27" t="s">
        <v>22</v>
      </c>
      <c r="B11" s="28" t="s">
        <v>20</v>
      </c>
      <c r="C11" s="29">
        <v>60000</v>
      </c>
      <c r="D11" s="30"/>
      <c r="E11" s="31">
        <f t="shared" si="0"/>
        <v>0.14285714285714285</v>
      </c>
      <c r="F11" s="29">
        <f t="shared" si="1"/>
        <v>58446.665714285708</v>
      </c>
      <c r="G11" s="38">
        <f t="shared" si="2"/>
        <v>1553.3342857142925</v>
      </c>
      <c r="H11" s="38">
        <f>G11</f>
        <v>1553.3342857142925</v>
      </c>
      <c r="I11" s="59"/>
    </row>
    <row r="12" spans="1:9" ht="15" customHeight="1" x14ac:dyDescent="0.25">
      <c r="A12" s="33" t="s">
        <v>23</v>
      </c>
      <c r="B12" s="34" t="s">
        <v>24</v>
      </c>
      <c r="C12" s="15">
        <v>40000</v>
      </c>
      <c r="D12" s="16"/>
      <c r="E12" s="17">
        <f t="shared" si="0"/>
        <v>9.5238095238095233E-2</v>
      </c>
      <c r="F12" s="15">
        <f t="shared" si="1"/>
        <v>38964.443809523807</v>
      </c>
      <c r="G12" s="37">
        <f t="shared" si="2"/>
        <v>1035.5561904761926</v>
      </c>
      <c r="H12" s="50">
        <f>G12+G13</f>
        <v>1553.3342857142889</v>
      </c>
      <c r="I12" s="59"/>
    </row>
    <row r="13" spans="1:9" ht="15" customHeight="1" x14ac:dyDescent="0.25">
      <c r="A13" s="13" t="s">
        <v>23</v>
      </c>
      <c r="B13" s="14" t="s">
        <v>20</v>
      </c>
      <c r="C13" s="15">
        <v>20000</v>
      </c>
      <c r="D13" s="16"/>
      <c r="E13" s="17">
        <f t="shared" si="0"/>
        <v>4.7619047619047616E-2</v>
      </c>
      <c r="F13" s="15">
        <f t="shared" si="1"/>
        <v>19482.221904761904</v>
      </c>
      <c r="G13" s="37">
        <f t="shared" si="2"/>
        <v>517.77809523809628</v>
      </c>
      <c r="H13" s="50"/>
      <c r="I13" s="59"/>
    </row>
    <row r="14" spans="1:9" ht="15" customHeight="1" x14ac:dyDescent="0.25">
      <c r="A14" s="27" t="s">
        <v>25</v>
      </c>
      <c r="B14" s="28" t="s">
        <v>24</v>
      </c>
      <c r="C14" s="29">
        <v>40000</v>
      </c>
      <c r="D14" s="30"/>
      <c r="E14" s="31">
        <f t="shared" si="0"/>
        <v>9.5238095238095233E-2</v>
      </c>
      <c r="F14" s="29">
        <f t="shared" si="1"/>
        <v>38964.443809523807</v>
      </c>
      <c r="G14" s="38">
        <f t="shared" si="2"/>
        <v>1035.5561904761926</v>
      </c>
      <c r="H14" s="51">
        <f>G14+G15</f>
        <v>1553.3342857142889</v>
      </c>
      <c r="I14" s="59"/>
    </row>
    <row r="15" spans="1:9" ht="15" customHeight="1" x14ac:dyDescent="0.25">
      <c r="A15" s="27" t="s">
        <v>25</v>
      </c>
      <c r="B15" s="28" t="s">
        <v>20</v>
      </c>
      <c r="C15" s="29">
        <v>20000</v>
      </c>
      <c r="D15" s="30"/>
      <c r="E15" s="31">
        <f t="shared" si="0"/>
        <v>4.7619047619047616E-2</v>
      </c>
      <c r="F15" s="29">
        <f t="shared" si="1"/>
        <v>19482.221904761904</v>
      </c>
      <c r="G15" s="38">
        <f t="shared" si="2"/>
        <v>517.77809523809628</v>
      </c>
      <c r="H15" s="51"/>
      <c r="I15" s="59"/>
    </row>
    <row r="16" spans="1:9" ht="15" customHeight="1" x14ac:dyDescent="0.25">
      <c r="A16" s="33" t="s">
        <v>28</v>
      </c>
      <c r="B16" s="34" t="s">
        <v>24</v>
      </c>
      <c r="C16" s="15">
        <v>20000</v>
      </c>
      <c r="D16" s="16"/>
      <c r="E16" s="17">
        <f t="shared" si="0"/>
        <v>4.7619047619047616E-2</v>
      </c>
      <c r="F16" s="15">
        <f t="shared" si="1"/>
        <v>19482.221904761904</v>
      </c>
      <c r="G16" s="39">
        <f t="shared" si="2"/>
        <v>517.77809523809628</v>
      </c>
      <c r="H16" s="50">
        <f>G16+G17</f>
        <v>1553.3342857142889</v>
      </c>
      <c r="I16" s="59"/>
    </row>
    <row r="17" spans="1:9" ht="15" customHeight="1" x14ac:dyDescent="0.25">
      <c r="A17" s="33" t="s">
        <v>28</v>
      </c>
      <c r="B17" s="34" t="s">
        <v>20</v>
      </c>
      <c r="C17" s="15">
        <v>40000</v>
      </c>
      <c r="D17" s="16"/>
      <c r="E17" s="17">
        <f t="shared" si="0"/>
        <v>9.5238095238095233E-2</v>
      </c>
      <c r="F17" s="15">
        <f t="shared" si="1"/>
        <v>38964.443809523807</v>
      </c>
      <c r="G17" s="39">
        <f t="shared" si="2"/>
        <v>1035.5561904761926</v>
      </c>
      <c r="H17" s="50"/>
      <c r="I17" s="59"/>
    </row>
    <row r="18" spans="1:9" ht="15" customHeight="1" x14ac:dyDescent="0.25">
      <c r="A18" s="27" t="s">
        <v>29</v>
      </c>
      <c r="B18" s="28" t="s">
        <v>24</v>
      </c>
      <c r="C18" s="29">
        <v>40000</v>
      </c>
      <c r="D18" s="30"/>
      <c r="E18" s="31">
        <f t="shared" si="0"/>
        <v>9.5238095238095233E-2</v>
      </c>
      <c r="F18" s="29">
        <f t="shared" si="1"/>
        <v>38964.443809523807</v>
      </c>
      <c r="G18" s="40">
        <f t="shared" si="2"/>
        <v>1035.5561904761926</v>
      </c>
      <c r="H18" s="51">
        <f>G18+G19</f>
        <v>1553.3342857142889</v>
      </c>
      <c r="I18" s="59"/>
    </row>
    <row r="19" spans="1:9" ht="15" customHeight="1" x14ac:dyDescent="0.25">
      <c r="A19" s="27" t="s">
        <v>29</v>
      </c>
      <c r="B19" s="28" t="s">
        <v>20</v>
      </c>
      <c r="C19" s="29">
        <v>20000</v>
      </c>
      <c r="D19" s="30"/>
      <c r="E19" s="31">
        <f t="shared" si="0"/>
        <v>4.7619047619047616E-2</v>
      </c>
      <c r="F19" s="29">
        <f t="shared" si="1"/>
        <v>19482.221904761904</v>
      </c>
      <c r="G19" s="40">
        <f t="shared" si="2"/>
        <v>517.77809523809628</v>
      </c>
      <c r="H19" s="51"/>
      <c r="I19" s="60"/>
    </row>
    <row r="20" spans="1:9" ht="15" customHeight="1" x14ac:dyDescent="0.25">
      <c r="A20" s="48" t="s">
        <v>30</v>
      </c>
      <c r="B20" s="49"/>
      <c r="C20" s="46">
        <f>SUBTOTAL(9,C8:D19)</f>
        <v>420000</v>
      </c>
      <c r="D20" s="47"/>
      <c r="E20" s="19">
        <f>SUM(E8:E19)</f>
        <v>1</v>
      </c>
      <c r="F20" s="20">
        <f>74999.18+414127.48</f>
        <v>489126.66</v>
      </c>
      <c r="G20" s="20">
        <f>SUM(G8:G19)</f>
        <v>10873.340000000033</v>
      </c>
      <c r="H20" s="20">
        <f>SUM(H8:H19)</f>
        <v>10873.340000000033</v>
      </c>
      <c r="I20" s="21"/>
    </row>
    <row r="21" spans="1:9" ht="15" customHeight="1" thickBot="1" x14ac:dyDescent="0.3">
      <c r="A21" s="21"/>
      <c r="B21" s="4"/>
      <c r="C21" s="22"/>
      <c r="D21" s="22"/>
      <c r="E21" s="5"/>
      <c r="F21" s="22"/>
      <c r="G21" s="22"/>
      <c r="H21" s="22"/>
      <c r="I21" s="21"/>
    </row>
    <row r="22" spans="1:9" ht="30" customHeight="1" thickBot="1" x14ac:dyDescent="0.3">
      <c r="A22" s="9" t="s">
        <v>40</v>
      </c>
      <c r="B22" s="10" t="s">
        <v>8</v>
      </c>
      <c r="C22" s="11" t="s">
        <v>9</v>
      </c>
      <c r="D22" s="23" t="s">
        <v>10</v>
      </c>
      <c r="E22" s="21"/>
      <c r="F22" s="21"/>
      <c r="G22" s="21"/>
      <c r="H22" s="21"/>
      <c r="I22" s="21"/>
    </row>
    <row r="23" spans="1:9" ht="15" customHeight="1" x14ac:dyDescent="0.25">
      <c r="A23" s="18" t="s">
        <v>16</v>
      </c>
      <c r="B23" s="14" t="s">
        <v>17</v>
      </c>
      <c r="C23" s="16">
        <v>20000</v>
      </c>
      <c r="D23" s="16">
        <v>0</v>
      </c>
      <c r="E23" s="21"/>
      <c r="F23" s="21"/>
      <c r="G23" s="21"/>
      <c r="H23" s="21"/>
      <c r="I23" s="21"/>
    </row>
    <row r="24" spans="1:9" ht="15" customHeight="1" x14ac:dyDescent="0.25">
      <c r="A24" s="32" t="s">
        <v>26</v>
      </c>
      <c r="B24" s="28" t="s">
        <v>27</v>
      </c>
      <c r="C24" s="30"/>
      <c r="D24" s="30">
        <v>60000</v>
      </c>
      <c r="E24" s="21"/>
      <c r="F24" s="21"/>
      <c r="G24" s="21"/>
      <c r="H24" s="21"/>
      <c r="I24" s="21"/>
    </row>
    <row r="25" spans="1:9" ht="15" customHeight="1" x14ac:dyDescent="0.25">
      <c r="A25" s="48" t="s">
        <v>30</v>
      </c>
      <c r="B25" s="49"/>
      <c r="C25" s="56">
        <f>SUBTOTAL(9,C23:D24)</f>
        <v>80000</v>
      </c>
      <c r="D25" s="57"/>
      <c r="E25" s="21"/>
      <c r="F25" s="21"/>
      <c r="G25" s="21"/>
      <c r="H25" s="21"/>
      <c r="I25" s="21"/>
    </row>
    <row r="26" spans="1:9" ht="15" customHeight="1" x14ac:dyDescent="0.25">
      <c r="A26" s="24"/>
      <c r="B26" s="24"/>
      <c r="C26" s="24"/>
      <c r="D26" s="24"/>
      <c r="E26" s="21"/>
      <c r="F26" s="21"/>
      <c r="G26" s="21"/>
      <c r="H26" s="21"/>
      <c r="I26" s="21"/>
    </row>
    <row r="27" spans="1:9" ht="15" customHeight="1" x14ac:dyDescent="0.25">
      <c r="A27" s="35"/>
      <c r="B27" s="36" t="s">
        <v>31</v>
      </c>
      <c r="C27" s="46">
        <f>SUBTOTAL(9,C8:D26)</f>
        <v>500000</v>
      </c>
      <c r="D27" s="47"/>
      <c r="E27" s="21"/>
      <c r="F27" s="21"/>
      <c r="G27" s="21"/>
      <c r="H27" s="21"/>
      <c r="I27" s="21"/>
    </row>
    <row r="28" spans="1:9" ht="1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</row>
    <row r="29" spans="1:9" ht="15" customHeight="1" x14ac:dyDescent="0.25">
      <c r="A29" s="25" t="s">
        <v>32</v>
      </c>
      <c r="B29" s="21"/>
      <c r="C29" s="21"/>
      <c r="D29" s="21"/>
      <c r="E29" s="21"/>
      <c r="F29" s="21"/>
      <c r="G29" s="21"/>
      <c r="H29" s="21"/>
      <c r="I29" s="21"/>
    </row>
    <row r="30" spans="1:9" ht="15" customHeight="1" x14ac:dyDescent="0.25">
      <c r="A30" s="54" t="s">
        <v>33</v>
      </c>
      <c r="B30" s="54"/>
      <c r="C30" s="54"/>
      <c r="D30" s="54"/>
      <c r="E30" s="54"/>
      <c r="F30" s="54"/>
      <c r="G30" s="54"/>
      <c r="H30" s="54"/>
      <c r="I30" s="54"/>
    </row>
    <row r="31" spans="1:9" ht="15" customHeight="1" x14ac:dyDescent="0.25">
      <c r="A31" s="42" t="s">
        <v>34</v>
      </c>
      <c r="B31" s="42"/>
      <c r="C31" s="42"/>
      <c r="D31" s="42"/>
      <c r="E31" s="42"/>
      <c r="F31" s="42"/>
      <c r="G31" s="42"/>
      <c r="H31" s="42"/>
      <c r="I31" s="42"/>
    </row>
    <row r="32" spans="1:9" ht="15" customHeight="1" x14ac:dyDescent="0.25">
      <c r="A32" s="25"/>
      <c r="B32" s="21"/>
      <c r="C32" s="21"/>
      <c r="D32" s="21"/>
      <c r="E32" s="21"/>
      <c r="F32" s="21"/>
      <c r="G32" s="21"/>
      <c r="H32" s="21"/>
      <c r="I32" s="21"/>
    </row>
    <row r="33" spans="1:9" ht="15" customHeight="1" x14ac:dyDescent="0.25">
      <c r="A33" s="41" t="s">
        <v>35</v>
      </c>
      <c r="I33" s="21"/>
    </row>
    <row r="34" spans="1:9" ht="15" customHeight="1" x14ac:dyDescent="0.25">
      <c r="A34" s="55" t="s">
        <v>36</v>
      </c>
      <c r="B34" s="55"/>
      <c r="C34" s="55"/>
      <c r="D34" s="55"/>
      <c r="E34" s="55"/>
      <c r="F34" s="55"/>
      <c r="G34" s="55"/>
      <c r="H34" s="55"/>
      <c r="I34" s="55"/>
    </row>
    <row r="35" spans="1:9" ht="15" customHeight="1" x14ac:dyDescent="0.25">
      <c r="A35" s="42" t="s">
        <v>37</v>
      </c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 t="s">
        <v>38</v>
      </c>
      <c r="B36" s="42"/>
      <c r="C36" s="42"/>
      <c r="D36" s="42"/>
      <c r="E36" s="42"/>
      <c r="F36" s="42"/>
      <c r="G36" s="42"/>
      <c r="H36" s="42"/>
      <c r="I36" s="42"/>
    </row>
    <row r="41" spans="1:9" x14ac:dyDescent="0.25">
      <c r="D41" s="2"/>
    </row>
  </sheetData>
  <mergeCells count="21">
    <mergeCell ref="A30:I30"/>
    <mergeCell ref="A31:I31"/>
    <mergeCell ref="A34:I34"/>
    <mergeCell ref="C25:D25"/>
    <mergeCell ref="I8:I19"/>
    <mergeCell ref="A35:I35"/>
    <mergeCell ref="A36:I36"/>
    <mergeCell ref="B1:I1"/>
    <mergeCell ref="B2:I2"/>
    <mergeCell ref="B3:I3"/>
    <mergeCell ref="B4:I4"/>
    <mergeCell ref="B5:I5"/>
    <mergeCell ref="C27:D27"/>
    <mergeCell ref="A20:B20"/>
    <mergeCell ref="C20:D20"/>
    <mergeCell ref="H12:H13"/>
    <mergeCell ref="H14:H15"/>
    <mergeCell ref="H16:H17"/>
    <mergeCell ref="H18:H19"/>
    <mergeCell ref="A25:B25"/>
    <mergeCell ref="H8:H9"/>
  </mergeCells>
  <phoneticPr fontId="8" type="noConversion"/>
  <pageMargins left="0.7" right="0.7" top="0.75" bottom="0.75" header="0.3" footer="0.3"/>
  <pageSetup scale="64" orientation="portrait" r:id="rId1"/>
  <headerFooter>
    <oddHeader>&amp;R&amp;G</oddHeader>
    <oddFooter>&amp;RPage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g D A A B Q S w M E F A A C A A g A u W M x W c R V D G K l A A A A 9 w A A A B I A H A B D b 2 5 m a W c v U G F j a 2 F n Z S 5 4 b W w g o h g A K K A U A A A A A A A A A A A A A A A A A A A A A A A A A A A A h Y + x D o I w G I R f h X S n L T U Y Q 0 o Z X C U x I R r X p l R o h B 9 D i + X d H H w k X 0 G M o m 6 O d / d d c n e / 3 n g 2 t k 1 w 0 b 0 1 H a Q o w h Q F G l R X G q h S N L h j u E K Z 4 F u p T r L S w Q S D T U Z r U l Q 7 d 0 4 I 8 d 5 j v 8 B d X x F G a U Q O + a Z Q t W 5 l a M A 6 C U q j T 6 v 8 3 0 K C 7 1 9 j B M M R o z i O l z G m n M w u z w 1 8 C T Y N f q Y / J l 8 P j R t 6 L T S E u 4 K T W X L y P i E e U E s D B B Q A A g A I A L l j M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5 Y z F Z T G 5 q d 7 E A A A C h A Q A A E w A c A E Z v c m 1 1 b G F z L 1 N l Y 3 R p b 2 4 x L m 0 g o h g A K K A U A A A A A A A A A A A A A A A A A A A A A A A A A A A A z Y 8 x C 4 M w E I V 3 I f 8 h x E V B B L s W p 9 C 1 i 0 I H c Y j 2 W s V 4 K U k E R f z v j U 2 H D q V z b z m 4 9 + 6 7 e w Z a 2 y u k h e / Z k Q Q k M J 3 Q c K W l a C R k N K c S L A m o q 0 J N u g U 3 O c 0 t y J R P W g P a i 9 J D o 9 Q Q x W t 1 F i P k z G + y e q u 4 Q u s s d e I B I e O d w P s O X x 7 A H O l l T U s t 0 N y U H r m S 0 4 i 7 a C J / L V l X 5 q c Z S 6 h 1 C r U w 2 2 2 L S d D j V + x n i P D 9 D I 0 O M f v D L A K X n 1 G e U E s B A i 0 A F A A C A A g A u W M x W c R V D G K l A A A A 9 w A A A B I A A A A A A A A A A A A A A A A A A A A A A E N v b m Z p Z y 9 Q Y W N r Y W d l L n h t b F B L A Q I t A B Q A A g A I A L l j M V k P y u m r p A A A A O k A A A A T A A A A A A A A A A A A A A A A A P E A A A B b Q 2 9 u d G V u d F 9 U e X B l c 1 0 u e G 1 s U E s B A i 0 A F A A C A A g A u W M x W U x u a n e x A A A A o Q E A A B M A A A A A A A A A A A A A A A A A 4 g E A A E Z v c m 1 1 b G F z L 1 N l Y 3 R p b 2 4 x L m 1 Q S w U G A A A A A A M A A w D C A A A A 4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w 4 A A A A A A A A l D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5 L T E 3 V D E 3 O j E 3 O j Q x L j Y x M D A 1 M T l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S 0 x N 1 Q x N z o y N D o z M C 4 3 N T Y 0 O D Y 2 W i I g L z 4 8 R W 5 0 c n k g V H l w Z T 0 i R m l s b E N v b H V t b l R 5 c G V z I i B W Y W x 1 Z T 0 i c 0 F B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A o M i k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g K D I p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w u D W e O 6 6 0 2 x w 4 r E e c R G E w A A A A A C A A A A A A A D Z g A A w A A A A B A A A A A s q 3 Q n L J 9 A a 6 L k N g C B O o J k A A A A A A S A A A C g A A A A E A A A A I v g O q D y 7 8 l 9 H 0 R G y c D q r I N Q A A A A f O c 6 5 w C u V + l U Q 4 t Q M y I V P j B f N E u w L T A v b w 8 f e y u C a M d B f d Z y V r F t D / s f 9 B V 5 o 9 W o 2 B s X a L l i 9 s P H P v X c 7 L S X 7 6 b R f O e z o V F d I L P 1 C c o l 7 p Y U A A A A E C L I z z C c o Y f h k Q V H V l C J h U + A G 2 4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67033363DAE4BA1DA07C538D428E1" ma:contentTypeVersion="20" ma:contentTypeDescription="Create a new document." ma:contentTypeScope="" ma:versionID="fcf296839a68f2688e3636440ba8ef51">
  <xsd:schema xmlns:xsd="http://www.w3.org/2001/XMLSchema" xmlns:xs="http://www.w3.org/2001/XMLSchema" xmlns:p="http://schemas.microsoft.com/office/2006/metadata/properties" xmlns:ns1="http://schemas.microsoft.com/sharepoint/v3" xmlns:ns2="a6059295-8e52-4a1b-8cda-1a1cae12193a" xmlns:ns3="5d9af725-578f-427a-a133-cd173a082325" targetNamespace="http://schemas.microsoft.com/office/2006/metadata/properties" ma:root="true" ma:fieldsID="ef027b176fcc4f46805d916d2af8ad99" ns1:_="" ns2:_="" ns3:_="">
    <xsd:import namespace="http://schemas.microsoft.com/sharepoint/v3"/>
    <xsd:import namespace="a6059295-8e52-4a1b-8cda-1a1cae12193a"/>
    <xsd:import namespace="5d9af725-578f-427a-a133-cd173a082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ote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59295-8e52-4a1b-8cda-1a1cae1219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d20afd9-6291-4e56-89b9-b5a4bc592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" ma:index="24" nillable="true" ma:displayName="Notes" ma:description="what to do with the file and its content" ma:format="Dropdown" ma:internalName="Notes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af725-578f-427a-a133-cd173a0823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d4dca-b042-4193-a611-a15f32dba2ed}" ma:internalName="TaxCatchAll" ma:showField="CatchAllData" ma:web="5d9af725-578f-427a-a133-cd173a082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a6059295-8e52-4a1b-8cda-1a1cae12193a" xsi:nil="true"/>
    <lcf76f155ced4ddcb4097134ff3c332f xmlns="a6059295-8e52-4a1b-8cda-1a1cae12193a">
      <Terms xmlns="http://schemas.microsoft.com/office/infopath/2007/PartnerControls"/>
    </lcf76f155ced4ddcb4097134ff3c332f>
    <TaxCatchAll xmlns="5d9af725-578f-427a-a133-cd173a08232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70E8AE-2B49-4330-B8A8-4E90A8617FB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764FD03-0BE4-4706-BE19-4678302BA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9159F0-849A-4389-91F6-C45D7AE58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6059295-8e52-4a1b-8cda-1a1cae12193a"/>
    <ds:schemaRef ds:uri="5d9af725-578f-427a-a133-cd173a082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FDEBE36-968B-4247-8E18-D4EB93F0A4F0}">
  <ds:schemaRefs>
    <ds:schemaRef ds:uri="http://purl.org/dc/terms/"/>
    <ds:schemaRef ds:uri="5d9af725-578f-427a-a133-cd173a082325"/>
    <ds:schemaRef ds:uri="http://schemas.microsoft.com/office/2006/documentManagement/types"/>
    <ds:schemaRef ds:uri="a6059295-8e52-4a1b-8cda-1a1cae12193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5(367)</vt:lpstr>
    </vt:vector>
  </TitlesOfParts>
  <Manager/>
  <Company>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debra.rinderknecht</dc:creator>
  <cp:keywords/>
  <dc:description/>
  <cp:lastModifiedBy>Sergeson, Patricia (FHWA)</cp:lastModifiedBy>
  <cp:revision/>
  <cp:lastPrinted>2025-08-29T10:23:12Z</cp:lastPrinted>
  <dcterms:created xsi:type="dcterms:W3CDTF">2011-08-11T15:02:45Z</dcterms:created>
  <dcterms:modified xsi:type="dcterms:W3CDTF">2026-05-29T17:46:53Z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0x010100C7067033363DAE4BA1DA07C538D428E1</vt:lpwstr>
  </property>
  <property fmtid="{D5CDD505-2E9C-101B-9397-08002B2CF9AE}" pid="3" name="MediaServiceImageTags">
    <vt:lpwstr/>
  </property>
  <property fmtid="{D5CDD505-2E9C-101B-9397-08002B2CF9AE}" pid="4" name="MSIP_Label_0faac733-ded1-41e0-8ea6-961193f81247_Enabled">
    <vt:lpwstr>true</vt:lpwstr>
  </property>
  <property fmtid="{D5CDD505-2E9C-101B-9397-08002B2CF9AE}" pid="5" name="MSIP_Label_0faac733-ded1-41e0-8ea6-961193f81247_SetDate">
    <vt:lpwstr>2025-06-04T18:47:19Z</vt:lpwstr>
  </property>
  <property fmtid="{D5CDD505-2E9C-101B-9397-08002B2CF9AE}" pid="6" name="MSIP_Label_0faac733-ded1-41e0-8ea6-961193f81247_Method">
    <vt:lpwstr>Standard</vt:lpwstr>
  </property>
  <property fmtid="{D5CDD505-2E9C-101B-9397-08002B2CF9AE}" pid="7" name="MSIP_Label_0faac733-ded1-41e0-8ea6-961193f81247_Name">
    <vt:lpwstr>defa4170-0d19-0005-0004-bc88714345d2</vt:lpwstr>
  </property>
  <property fmtid="{D5CDD505-2E9C-101B-9397-08002B2CF9AE}" pid="8" name="MSIP_Label_0faac733-ded1-41e0-8ea6-961193f81247_SiteId">
    <vt:lpwstr>a1e65fcc-32fa-4fdd-8692-0cc2eb06676e</vt:lpwstr>
  </property>
  <property fmtid="{D5CDD505-2E9C-101B-9397-08002B2CF9AE}" pid="9" name="MSIP_Label_0faac733-ded1-41e0-8ea6-961193f81247_ActionId">
    <vt:lpwstr>ce11b8c2-e401-461c-9fa5-31728a4cac55</vt:lpwstr>
  </property>
  <property fmtid="{D5CDD505-2E9C-101B-9397-08002B2CF9AE}" pid="10" name="MSIP_Label_0faac733-ded1-41e0-8ea6-961193f81247_ContentBits">
    <vt:lpwstr>0</vt:lpwstr>
  </property>
</Properties>
</file>