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391)--Wyoming--Solicit#1474\"/>
    </mc:Choice>
  </mc:AlternateContent>
  <xr:revisionPtr revIDLastSave="0" documentId="8_{C26164A7-9FD2-4B95-8878-00F144B039A4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15" i="1"/>
  <c r="F8" i="1" l="1"/>
  <c r="G8" i="1" s="1"/>
  <c r="F12" i="1"/>
  <c r="G12" i="1" s="1"/>
  <c r="H12" i="1" s="1"/>
  <c r="F14" i="1"/>
  <c r="G14" i="1" s="1"/>
  <c r="H14" i="1" s="1"/>
  <c r="F13" i="1"/>
  <c r="G13" i="1" s="1"/>
  <c r="H13" i="1" s="1"/>
  <c r="F9" i="1"/>
  <c r="F10" i="1"/>
  <c r="G10" i="1" s="1"/>
  <c r="H10" i="1" s="1"/>
  <c r="F11" i="1"/>
  <c r="G11" i="1" s="1"/>
  <c r="H11" i="1" s="1"/>
  <c r="G9" i="1" l="1"/>
  <c r="H9" i="1" s="1"/>
  <c r="G15" i="1"/>
  <c r="H15" i="1" s="1"/>
  <c r="I9" i="1" s="1"/>
  <c r="H8" i="1"/>
  <c r="I12" i="1"/>
  <c r="I11" i="1"/>
  <c r="I10" i="1"/>
  <c r="I14" i="1"/>
  <c r="F15" i="1"/>
  <c r="I8" i="1" l="1"/>
  <c r="I13" i="1"/>
  <c r="I15" i="1"/>
</calcChain>
</file>

<file path=xl/sharedStrings.xml><?xml version="1.0" encoding="utf-8"?>
<sst xmlns="http://schemas.openxmlformats.org/spreadsheetml/2006/main" count="25" uniqueCount="19">
  <si>
    <t>Final</t>
  </si>
  <si>
    <t>Contribution Percentage</t>
  </si>
  <si>
    <t>Originally Obligated in FMIS</t>
  </si>
  <si>
    <t>Currently Obligated in FMIS</t>
  </si>
  <si>
    <t>IDAHO</t>
  </si>
  <si>
    <t>MONTANA</t>
  </si>
  <si>
    <t>Note:</t>
  </si>
  <si>
    <t>Remaing Project Funds</t>
  </si>
  <si>
    <t>UDO Funds to Return to Partners (based on Cont %)</t>
  </si>
  <si>
    <t>Total Project Funds</t>
  </si>
  <si>
    <t>Total Expenditures</t>
  </si>
  <si>
    <t>Project No.: TPF-5(391)</t>
  </si>
  <si>
    <t>COLORADO</t>
  </si>
  <si>
    <t>IOWA</t>
  </si>
  <si>
    <t>KANSAS</t>
  </si>
  <si>
    <t>NORTH DAKOTA</t>
  </si>
  <si>
    <t>WYOMING</t>
  </si>
  <si>
    <t>Y560</t>
  </si>
  <si>
    <t xml:space="preserve">Project Manager: Kyle Creswell/Wes Bybee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</si>
</sst>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wrapText="1"/>
    </xf>
    <xf numFmtId="0" fontId="3" fillId="0" borderId="1" xfId="0" applyFont="1" applyBorder="1"/>
    <xf numFmtId="43" fontId="3" fillId="0" borderId="1" xfId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0" fontId="3" fillId="0" borderId="2" xfId="0" applyFont="1" applyBorder="1"/>
    <xf numFmtId="43" fontId="3" fillId="0" borderId="2" xfId="1" applyFont="1" applyFill="1" applyBorder="1" applyAlignment="1">
      <alignment horizontal="right"/>
    </xf>
    <xf numFmtId="43" fontId="3" fillId="2" borderId="2" xfId="1" applyFont="1" applyFill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10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4" fillId="0" borderId="0" xfId="0" applyFont="1"/>
    <xf numFmtId="164" fontId="3" fillId="0" borderId="0" xfId="0" applyNumberFormat="1" applyFont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9" fontId="3" fillId="0" borderId="1" xfId="2" applyNumberFormat="1" applyFont="1" applyFill="1" applyBorder="1"/>
    <xf numFmtId="43" fontId="3" fillId="0" borderId="1" xfId="1" applyFont="1" applyFill="1" applyBorder="1"/>
    <xf numFmtId="39" fontId="3" fillId="0" borderId="2" xfId="2" applyNumberFormat="1" applyFont="1" applyFill="1" applyBorder="1"/>
    <xf numFmtId="43" fontId="3" fillId="0" borderId="2" xfId="1" applyFont="1" applyFill="1" applyBorder="1"/>
    <xf numFmtId="164" fontId="2" fillId="3" borderId="2" xfId="0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140" zoomScaleNormal="140" workbookViewId="0">
      <selection activeCell="E4" sqref="E4"/>
    </sheetView>
  </sheetViews>
  <sheetFormatPr defaultRowHeight="15" x14ac:dyDescent="0.25"/>
  <cols>
    <col min="1" max="1" width="23.7109375" style="3" customWidth="1"/>
    <col min="2" max="2" width="13.28515625" style="3" customWidth="1"/>
    <col min="3" max="3" width="12.28515625" style="3" customWidth="1"/>
    <col min="4" max="5" width="14.140625" style="3" customWidth="1"/>
    <col min="6" max="6" width="14.85546875" style="3" customWidth="1"/>
    <col min="7" max="7" width="17.42578125" style="3" customWidth="1"/>
    <col min="8" max="8" width="14.28515625" style="3" customWidth="1"/>
    <col min="9" max="9" width="19.140625" style="3" customWidth="1"/>
    <col min="10" max="16384" width="9.140625" style="3"/>
  </cols>
  <sheetData>
    <row r="1" spans="1:9" x14ac:dyDescent="0.25">
      <c r="A1" s="38" t="s">
        <v>11</v>
      </c>
      <c r="B1" s="39"/>
      <c r="C1" s="1"/>
      <c r="D1" s="2"/>
      <c r="F1" s="4"/>
    </row>
    <row r="2" spans="1:9" x14ac:dyDescent="0.25">
      <c r="A2" s="36" t="s">
        <v>18</v>
      </c>
      <c r="B2" s="37"/>
      <c r="C2" s="4"/>
      <c r="F2" s="4"/>
      <c r="H2" s="5"/>
      <c r="I2" s="5"/>
    </row>
    <row r="3" spans="1:9" x14ac:dyDescent="0.25">
      <c r="A3" s="35">
        <v>46140</v>
      </c>
      <c r="B3" s="6"/>
      <c r="C3" s="4"/>
      <c r="F3" s="4"/>
      <c r="H3" s="5"/>
      <c r="I3" s="5"/>
    </row>
    <row r="4" spans="1:9" x14ac:dyDescent="0.25">
      <c r="B4" s="6"/>
      <c r="C4" s="4"/>
      <c r="F4" s="4"/>
      <c r="H4" s="5"/>
      <c r="I4" s="5"/>
    </row>
    <row r="5" spans="1:9" x14ac:dyDescent="0.25">
      <c r="A5" s="7"/>
      <c r="B5" s="8"/>
      <c r="C5" s="4"/>
      <c r="F5" s="4"/>
      <c r="G5" s="9"/>
      <c r="H5" s="9"/>
      <c r="I5" s="9"/>
    </row>
    <row r="6" spans="1:9" ht="15.75" customHeight="1" thickBot="1" x14ac:dyDescent="0.3">
      <c r="A6" s="6" t="s">
        <v>0</v>
      </c>
      <c r="B6" s="4"/>
      <c r="C6" s="10"/>
      <c r="D6" s="4"/>
      <c r="E6" s="4"/>
      <c r="F6" s="4"/>
      <c r="G6" s="11"/>
      <c r="H6" s="4"/>
      <c r="I6" s="4"/>
    </row>
    <row r="7" spans="1:9" ht="50.25" customHeight="1" thickBot="1" x14ac:dyDescent="0.3">
      <c r="A7" s="26"/>
      <c r="B7" s="27"/>
      <c r="C7" s="27"/>
      <c r="D7" s="27" t="s">
        <v>2</v>
      </c>
      <c r="E7" s="27" t="s">
        <v>3</v>
      </c>
      <c r="F7" s="27" t="s">
        <v>1</v>
      </c>
      <c r="G7" s="28" t="s">
        <v>10</v>
      </c>
      <c r="H7" s="27" t="s">
        <v>7</v>
      </c>
      <c r="I7" s="29" t="s">
        <v>8</v>
      </c>
    </row>
    <row r="8" spans="1:9" x14ac:dyDescent="0.25">
      <c r="A8" s="12" t="s">
        <v>12</v>
      </c>
      <c r="B8" s="13">
        <v>0</v>
      </c>
      <c r="C8" s="14" t="s">
        <v>17</v>
      </c>
      <c r="D8" s="30">
        <v>150000</v>
      </c>
      <c r="E8" s="31">
        <v>150000</v>
      </c>
      <c r="F8" s="15">
        <f t="shared" ref="F8:F14" si="0">E8/$E$15</f>
        <v>0.19607843137254902</v>
      </c>
      <c r="G8" s="31">
        <f>763067.78*F8</f>
        <v>149621.13333333333</v>
      </c>
      <c r="H8" s="13">
        <f t="shared" ref="H8:H15" si="1">E8-G8</f>
        <v>378.86666666666861</v>
      </c>
      <c r="I8" s="16">
        <f>F8*H15</f>
        <v>378.86666666668401</v>
      </c>
    </row>
    <row r="9" spans="1:9" x14ac:dyDescent="0.25">
      <c r="A9" s="17" t="s">
        <v>4</v>
      </c>
      <c r="B9" s="18">
        <v>0</v>
      </c>
      <c r="C9" s="14" t="s">
        <v>17</v>
      </c>
      <c r="D9" s="32">
        <v>45000</v>
      </c>
      <c r="E9" s="33">
        <v>45000</v>
      </c>
      <c r="F9" s="15">
        <f t="shared" si="0"/>
        <v>5.8823529411764705E-2</v>
      </c>
      <c r="G9" s="31">
        <f t="shared" ref="G9:G14" si="2">763067.78*F9</f>
        <v>44886.340000000004</v>
      </c>
      <c r="H9" s="18">
        <f t="shared" si="1"/>
        <v>113.65999999999622</v>
      </c>
      <c r="I9" s="16">
        <f>F9*H15</f>
        <v>113.6600000000052</v>
      </c>
    </row>
    <row r="10" spans="1:9" x14ac:dyDescent="0.25">
      <c r="A10" s="17" t="s">
        <v>13</v>
      </c>
      <c r="B10" s="18">
        <v>0</v>
      </c>
      <c r="C10" s="14" t="s">
        <v>17</v>
      </c>
      <c r="D10" s="32">
        <v>150000</v>
      </c>
      <c r="E10" s="33">
        <v>150000</v>
      </c>
      <c r="F10" s="15">
        <f t="shared" si="0"/>
        <v>0.19607843137254902</v>
      </c>
      <c r="G10" s="31">
        <f t="shared" si="2"/>
        <v>149621.13333333333</v>
      </c>
      <c r="H10" s="18">
        <f t="shared" si="1"/>
        <v>378.86666666666861</v>
      </c>
      <c r="I10" s="19">
        <f>F10*H15</f>
        <v>378.86666666668401</v>
      </c>
    </row>
    <row r="11" spans="1:9" x14ac:dyDescent="0.25">
      <c r="A11" s="17" t="s">
        <v>14</v>
      </c>
      <c r="B11" s="18">
        <v>0</v>
      </c>
      <c r="C11" s="14" t="s">
        <v>17</v>
      </c>
      <c r="D11" s="32">
        <v>150000</v>
      </c>
      <c r="E11" s="33">
        <v>150000</v>
      </c>
      <c r="F11" s="15">
        <f t="shared" si="0"/>
        <v>0.19607843137254902</v>
      </c>
      <c r="G11" s="31">
        <f t="shared" si="2"/>
        <v>149621.13333333333</v>
      </c>
      <c r="H11" s="18">
        <f t="shared" si="1"/>
        <v>378.86666666666861</v>
      </c>
      <c r="I11" s="19">
        <f>F11*H15</f>
        <v>378.86666666668401</v>
      </c>
    </row>
    <row r="12" spans="1:9" x14ac:dyDescent="0.25">
      <c r="A12" s="17" t="s">
        <v>5</v>
      </c>
      <c r="B12" s="18">
        <v>0</v>
      </c>
      <c r="C12" s="14" t="s">
        <v>17</v>
      </c>
      <c r="D12" s="32">
        <v>45000</v>
      </c>
      <c r="E12" s="33">
        <v>45000</v>
      </c>
      <c r="F12" s="15">
        <f t="shared" si="0"/>
        <v>5.8823529411764705E-2</v>
      </c>
      <c r="G12" s="31">
        <f t="shared" si="2"/>
        <v>44886.340000000004</v>
      </c>
      <c r="H12" s="18">
        <f t="shared" si="1"/>
        <v>113.65999999999622</v>
      </c>
      <c r="I12" s="19">
        <f>F12*H15</f>
        <v>113.6600000000052</v>
      </c>
    </row>
    <row r="13" spans="1:9" x14ac:dyDescent="0.25">
      <c r="A13" s="17" t="s">
        <v>15</v>
      </c>
      <c r="B13" s="18">
        <v>0</v>
      </c>
      <c r="C13" s="14" t="s">
        <v>17</v>
      </c>
      <c r="D13" s="32">
        <v>75000</v>
      </c>
      <c r="E13" s="33">
        <v>75000</v>
      </c>
      <c r="F13" s="15">
        <f t="shared" si="0"/>
        <v>9.8039215686274508E-2</v>
      </c>
      <c r="G13" s="31">
        <f t="shared" si="2"/>
        <v>74810.566666666666</v>
      </c>
      <c r="H13" s="18">
        <f t="shared" si="1"/>
        <v>189.4333333333343</v>
      </c>
      <c r="I13" s="19">
        <f>F13*H15</f>
        <v>189.43333333334201</v>
      </c>
    </row>
    <row r="14" spans="1:9" x14ac:dyDescent="0.25">
      <c r="A14" s="17" t="s">
        <v>16</v>
      </c>
      <c r="B14" s="18">
        <v>0</v>
      </c>
      <c r="C14" s="14" t="s">
        <v>17</v>
      </c>
      <c r="D14" s="32">
        <v>150000</v>
      </c>
      <c r="E14" s="33">
        <v>150000</v>
      </c>
      <c r="F14" s="15">
        <f t="shared" si="0"/>
        <v>0.19607843137254902</v>
      </c>
      <c r="G14" s="31">
        <f t="shared" si="2"/>
        <v>149621.13333333333</v>
      </c>
      <c r="H14" s="18">
        <f t="shared" si="1"/>
        <v>378.86666666666861</v>
      </c>
      <c r="I14" s="19">
        <f>F14*H15</f>
        <v>378.86666666668401</v>
      </c>
    </row>
    <row r="15" spans="1:9" x14ac:dyDescent="0.25">
      <c r="A15" s="25" t="s">
        <v>9</v>
      </c>
      <c r="B15" s="18">
        <v>0</v>
      </c>
      <c r="C15" s="20"/>
      <c r="D15" s="22">
        <f>SUM(D8:D14)</f>
        <v>765000</v>
      </c>
      <c r="E15" s="22">
        <f>SUM(E8:E14)</f>
        <v>765000</v>
      </c>
      <c r="F15" s="21">
        <f>SUM(F8:F14)</f>
        <v>0.99999999999999989</v>
      </c>
      <c r="G15" s="22">
        <f>SUM(G8:G14)</f>
        <v>763067.77999999991</v>
      </c>
      <c r="H15" s="22">
        <f t="shared" si="1"/>
        <v>1932.2200000000885</v>
      </c>
      <c r="I15" s="34">
        <f>SUM(I8:I14)</f>
        <v>1932.2200000000885</v>
      </c>
    </row>
    <row r="16" spans="1:9" x14ac:dyDescent="0.25">
      <c r="A16" s="23" t="s">
        <v>6</v>
      </c>
      <c r="C16" s="10"/>
      <c r="F16" s="4"/>
    </row>
    <row r="17" spans="8:9" x14ac:dyDescent="0.25">
      <c r="H17" s="24"/>
      <c r="I17" s="24"/>
    </row>
  </sheetData>
  <mergeCells count="1">
    <mergeCell ref="A1:B1"/>
  </mergeCells>
  <phoneticPr fontId="5" type="noConversion"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cp:lastPrinted>2026-04-28T17:10:56Z</cp:lastPrinted>
  <dcterms:created xsi:type="dcterms:W3CDTF">2011-08-11T15:02:45Z</dcterms:created>
  <dcterms:modified xsi:type="dcterms:W3CDTF">2026-05-08T17:53:52Z</dcterms:modified>
</cp:coreProperties>
</file>