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RRS-10\POOLED FUND\A - Complete List of Pooled Fund Projects\TPF &amp; SPR Projects\TPF-5(464)--Brown--Solicit#1527\"/>
    </mc:Choice>
  </mc:AlternateContent>
  <xr:revisionPtr revIDLastSave="0" documentId="8_{326B3FAD-60BE-452E-A4E9-C460077E69EB}" xr6:coauthVersionLast="47" xr6:coauthVersionMax="47" xr10:uidLastSave="{00000000-0000-0000-0000-000000000000}"/>
  <bookViews>
    <workbookView xWindow="7260" yWindow="2760" windowWidth="21600" windowHeight="11295" xr2:uid="{00000000-000D-0000-FFFF-FFFF00000000}"/>
  </bookViews>
  <sheets>
    <sheet name="Ma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E25" i="1"/>
  <c r="D25" i="1"/>
  <c r="C25" i="1"/>
  <c r="F22" i="1"/>
  <c r="F23" i="1"/>
  <c r="F24" i="1"/>
  <c r="B25" i="1"/>
  <c r="F20" i="1"/>
  <c r="F21" i="1"/>
  <c r="F19" i="1"/>
  <c r="F18" i="1"/>
  <c r="F17" i="1"/>
  <c r="F16" i="1"/>
  <c r="F15" i="1"/>
  <c r="F14" i="1"/>
  <c r="F13" i="1"/>
  <c r="F25" i="1" l="1"/>
  <c r="D22" i="1"/>
  <c r="G22" i="1" s="1"/>
  <c r="D23" i="1"/>
  <c r="G23" i="1" s="1"/>
  <c r="D24" i="1"/>
  <c r="G24" i="1" s="1"/>
  <c r="D14" i="1"/>
  <c r="D19" i="1"/>
  <c r="D8" i="1"/>
  <c r="D12" i="1"/>
  <c r="D20" i="1"/>
  <c r="D21" i="1"/>
  <c r="D15" i="1"/>
  <c r="D16" i="1"/>
  <c r="D13" i="1"/>
  <c r="D9" i="1"/>
  <c r="G9" i="1" s="1"/>
  <c r="D17" i="1"/>
  <c r="D10" i="1"/>
  <c r="D18" i="1"/>
  <c r="D11" i="1"/>
  <c r="G15" i="1" l="1"/>
  <c r="G19" i="1"/>
  <c r="G12" i="1"/>
  <c r="G14" i="1"/>
  <c r="G11" i="1"/>
  <c r="G16" i="1"/>
  <c r="G10" i="1"/>
  <c r="G21" i="1"/>
  <c r="G18" i="1"/>
  <c r="G17" i="1"/>
  <c r="G20" i="1"/>
  <c r="G13" i="1"/>
  <c r="G8" i="1"/>
</calcChain>
</file>

<file path=xl/sharedStrings.xml><?xml version="1.0" encoding="utf-8"?>
<sst xmlns="http://schemas.openxmlformats.org/spreadsheetml/2006/main" count="28" uniqueCount="28">
  <si>
    <t>Final</t>
  </si>
  <si>
    <t>Contribution Percentage</t>
  </si>
  <si>
    <t>MASSACHUSETTS</t>
  </si>
  <si>
    <t>MONTANA</t>
  </si>
  <si>
    <t>NEW MEXICO</t>
  </si>
  <si>
    <t>PENNSYLVANIA</t>
  </si>
  <si>
    <t>Note:</t>
  </si>
  <si>
    <t>Remaing Project Funds</t>
  </si>
  <si>
    <t>UDO Funds to Return to Partners (based on Cont %)</t>
  </si>
  <si>
    <t>Total Project Funds</t>
  </si>
  <si>
    <t>Total Expenditures</t>
  </si>
  <si>
    <t>COLORADO</t>
  </si>
  <si>
    <t>DELAWARE</t>
  </si>
  <si>
    <t>FEDERAL HIGHWAY ADMINSTRATION</t>
  </si>
  <si>
    <t>FLORIDA</t>
  </si>
  <si>
    <t>MINNESOTA</t>
  </si>
  <si>
    <t>MISSISSIPPI</t>
  </si>
  <si>
    <t>MISSOURI</t>
  </si>
  <si>
    <t>NEW HAMPSHIRE</t>
  </si>
  <si>
    <t>OHIO</t>
  </si>
  <si>
    <t>SOUTH CAROLINA</t>
  </si>
  <si>
    <t>TENNESSEE</t>
  </si>
  <si>
    <t>TEXAS</t>
  </si>
  <si>
    <t>VERMONT</t>
  </si>
  <si>
    <t>Originally Obligated in Delphi</t>
  </si>
  <si>
    <t>Currently Obligated in Delphi</t>
  </si>
  <si>
    <t>Project No.: TPF-5(464)</t>
  </si>
  <si>
    <t>Project Manager: Daniel Sharar-Salgado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</si>
</sst>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Fill="1" applyBorder="1" applyAlignment="1">
      <alignment wrapText="1"/>
    </xf>
    <xf numFmtId="0" fontId="3" fillId="0" borderId="1" xfId="0" applyFont="1" applyBorder="1"/>
    <xf numFmtId="43" fontId="3" fillId="0" borderId="1" xfId="1" applyFont="1" applyFill="1" applyBorder="1" applyAlignment="1">
      <alignment horizontal="right"/>
    </xf>
    <xf numFmtId="10" fontId="3" fillId="0" borderId="1" xfId="0" applyNumberFormat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0" fontId="3" fillId="0" borderId="2" xfId="0" applyFont="1" applyFill="1" applyBorder="1"/>
    <xf numFmtId="43" fontId="3" fillId="0" borderId="2" xfId="1" applyFont="1" applyFill="1" applyBorder="1" applyAlignment="1">
      <alignment horizontal="right"/>
    </xf>
    <xf numFmtId="43" fontId="3" fillId="2" borderId="2" xfId="1" applyFont="1" applyFill="1" applyBorder="1" applyAlignment="1">
      <alignment horizontal="right"/>
    </xf>
    <xf numFmtId="10" fontId="2" fillId="0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164" fontId="3" fillId="0" borderId="0" xfId="0" applyNumberFormat="1" applyFont="1" applyFill="1" applyAlignment="1"/>
    <xf numFmtId="0" fontId="2" fillId="0" borderId="2" xfId="0" applyFont="1" applyFill="1" applyBorder="1"/>
    <xf numFmtId="0" fontId="2" fillId="0" borderId="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39" fontId="3" fillId="0" borderId="1" xfId="2" applyNumberFormat="1" applyFont="1" applyFill="1" applyBorder="1"/>
    <xf numFmtId="39" fontId="3" fillId="0" borderId="2" xfId="2" applyNumberFormat="1" applyFont="1" applyFill="1" applyBorder="1"/>
    <xf numFmtId="164" fontId="2" fillId="3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14" fontId="3" fillId="0" borderId="0" xfId="0" applyNumberFormat="1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="140" zoomScaleNormal="140" workbookViewId="0">
      <selection activeCell="C2" sqref="C2"/>
    </sheetView>
  </sheetViews>
  <sheetFormatPr defaultRowHeight="15" x14ac:dyDescent="0.25"/>
  <cols>
    <col min="1" max="1" width="38.5703125" style="4" customWidth="1"/>
    <col min="2" max="3" width="14.140625" style="4" customWidth="1"/>
    <col min="4" max="4" width="14.85546875" style="4" customWidth="1"/>
    <col min="5" max="5" width="17.42578125" style="4" customWidth="1"/>
    <col min="6" max="6" width="14.28515625" style="4" customWidth="1"/>
    <col min="7" max="7" width="19.140625" style="4" customWidth="1"/>
    <col min="8" max="16384" width="9.140625" style="4"/>
  </cols>
  <sheetData>
    <row r="1" spans="1:8" x14ac:dyDescent="0.25">
      <c r="A1" s="35" t="s">
        <v>26</v>
      </c>
      <c r="B1" s="1"/>
      <c r="C1" s="2"/>
      <c r="D1" s="3"/>
      <c r="E1" s="2"/>
      <c r="F1" s="2"/>
      <c r="G1" s="2"/>
    </row>
    <row r="2" spans="1:8" x14ac:dyDescent="0.25">
      <c r="A2" s="35" t="s">
        <v>27</v>
      </c>
      <c r="B2" s="6"/>
      <c r="C2" s="7"/>
      <c r="D2" s="8"/>
      <c r="E2" s="2"/>
      <c r="F2" s="9"/>
      <c r="G2" s="9"/>
    </row>
    <row r="3" spans="1:8" x14ac:dyDescent="0.25">
      <c r="A3" s="36">
        <v>46133</v>
      </c>
      <c r="B3" s="6"/>
      <c r="C3" s="7"/>
      <c r="D3" s="8"/>
      <c r="E3" s="2"/>
      <c r="F3" s="9"/>
      <c r="G3" s="9"/>
    </row>
    <row r="4" spans="1:8" x14ac:dyDescent="0.25">
      <c r="B4" s="6"/>
      <c r="C4" s="7"/>
      <c r="D4" s="8"/>
      <c r="E4" s="2"/>
      <c r="F4" s="9"/>
      <c r="G4" s="9"/>
    </row>
    <row r="5" spans="1:8" x14ac:dyDescent="0.25">
      <c r="A5" s="11"/>
      <c r="B5" s="6"/>
      <c r="C5" s="7"/>
      <c r="D5" s="8"/>
      <c r="E5" s="12"/>
      <c r="F5" s="12"/>
      <c r="G5" s="12"/>
      <c r="H5" s="13"/>
    </row>
    <row r="6" spans="1:8" ht="15.75" customHeight="1" thickBot="1" x14ac:dyDescent="0.3">
      <c r="A6" s="10" t="s">
        <v>0</v>
      </c>
      <c r="B6" s="3"/>
      <c r="C6" s="3"/>
      <c r="D6" s="3"/>
      <c r="E6" s="14"/>
      <c r="F6" s="5"/>
      <c r="G6" s="5"/>
      <c r="H6" s="13"/>
    </row>
    <row r="7" spans="1:8" ht="42.75" customHeight="1" thickBot="1" x14ac:dyDescent="0.3">
      <c r="A7" s="28"/>
      <c r="B7" s="29" t="s">
        <v>24</v>
      </c>
      <c r="C7" s="29" t="s">
        <v>25</v>
      </c>
      <c r="D7" s="29" t="s">
        <v>1</v>
      </c>
      <c r="E7" s="30" t="s">
        <v>10</v>
      </c>
      <c r="F7" s="29" t="s">
        <v>7</v>
      </c>
      <c r="G7" s="31" t="s">
        <v>8</v>
      </c>
    </row>
    <row r="8" spans="1:8" x14ac:dyDescent="0.25">
      <c r="A8" s="15" t="s">
        <v>11</v>
      </c>
      <c r="B8" s="32">
        <v>20000</v>
      </c>
      <c r="C8" s="32">
        <v>20000</v>
      </c>
      <c r="D8" s="17">
        <f t="shared" ref="D8:D21" si="0">C8/$C$25</f>
        <v>1.3404825737265416E-2</v>
      </c>
      <c r="E8" s="32">
        <v>20000</v>
      </c>
      <c r="F8" s="16">
        <v>0</v>
      </c>
      <c r="G8" s="18">
        <f>D8*F25</f>
        <v>0</v>
      </c>
    </row>
    <row r="9" spans="1:8" x14ac:dyDescent="0.25">
      <c r="A9" s="19" t="s">
        <v>12</v>
      </c>
      <c r="B9" s="33">
        <v>20000</v>
      </c>
      <c r="C9" s="33">
        <v>20000</v>
      </c>
      <c r="D9" s="17">
        <f t="shared" si="0"/>
        <v>1.3404825737265416E-2</v>
      </c>
      <c r="E9" s="33">
        <v>20000</v>
      </c>
      <c r="F9" s="20">
        <v>0</v>
      </c>
      <c r="G9" s="18">
        <f>D9*F25</f>
        <v>0</v>
      </c>
    </row>
    <row r="10" spans="1:8" x14ac:dyDescent="0.25">
      <c r="A10" s="19" t="s">
        <v>13</v>
      </c>
      <c r="B10" s="33">
        <v>922000</v>
      </c>
      <c r="C10" s="33">
        <v>922000</v>
      </c>
      <c r="D10" s="17">
        <f t="shared" si="0"/>
        <v>0.61796246648793562</v>
      </c>
      <c r="E10" s="33">
        <v>922000</v>
      </c>
      <c r="F10" s="20">
        <v>0</v>
      </c>
      <c r="G10" s="21">
        <f>D10*F25</f>
        <v>0</v>
      </c>
    </row>
    <row r="11" spans="1:8" x14ac:dyDescent="0.25">
      <c r="A11" s="19" t="s">
        <v>14</v>
      </c>
      <c r="B11" s="33">
        <v>50000</v>
      </c>
      <c r="C11" s="33">
        <v>50000</v>
      </c>
      <c r="D11" s="17">
        <f t="shared" si="0"/>
        <v>3.351206434316354E-2</v>
      </c>
      <c r="E11" s="33">
        <v>50000</v>
      </c>
      <c r="F11" s="20">
        <v>0</v>
      </c>
      <c r="G11" s="21">
        <f>D11*F25</f>
        <v>0</v>
      </c>
    </row>
    <row r="12" spans="1:8" x14ac:dyDescent="0.25">
      <c r="A12" s="19" t="s">
        <v>2</v>
      </c>
      <c r="B12" s="33">
        <v>40000</v>
      </c>
      <c r="C12" s="33">
        <v>40000</v>
      </c>
      <c r="D12" s="17">
        <f t="shared" si="0"/>
        <v>2.6809651474530832E-2</v>
      </c>
      <c r="E12" s="33">
        <v>40000</v>
      </c>
      <c r="F12" s="20">
        <v>0</v>
      </c>
      <c r="G12" s="21">
        <f>D12*F25</f>
        <v>0</v>
      </c>
    </row>
    <row r="13" spans="1:8" x14ac:dyDescent="0.25">
      <c r="A13" s="19" t="s">
        <v>15</v>
      </c>
      <c r="B13" s="33">
        <v>50000</v>
      </c>
      <c r="C13" s="33">
        <v>50000</v>
      </c>
      <c r="D13" s="17">
        <f t="shared" si="0"/>
        <v>3.351206434316354E-2</v>
      </c>
      <c r="E13" s="33">
        <v>50000</v>
      </c>
      <c r="F13" s="20">
        <f t="shared" ref="F13:F25" si="1">C13-E13</f>
        <v>0</v>
      </c>
      <c r="G13" s="21">
        <f>D13*F25</f>
        <v>0</v>
      </c>
    </row>
    <row r="14" spans="1:8" x14ac:dyDescent="0.25">
      <c r="A14" s="19" t="s">
        <v>16</v>
      </c>
      <c r="B14" s="33">
        <v>30000</v>
      </c>
      <c r="C14" s="33">
        <v>30000</v>
      </c>
      <c r="D14" s="17">
        <f t="shared" si="0"/>
        <v>2.0107238605898123E-2</v>
      </c>
      <c r="E14" s="33">
        <v>30000</v>
      </c>
      <c r="F14" s="20">
        <f t="shared" si="1"/>
        <v>0</v>
      </c>
      <c r="G14" s="21">
        <f>D14*F25</f>
        <v>0</v>
      </c>
    </row>
    <row r="15" spans="1:8" x14ac:dyDescent="0.25">
      <c r="A15" s="19" t="s">
        <v>17</v>
      </c>
      <c r="B15" s="33">
        <v>50000</v>
      </c>
      <c r="C15" s="33">
        <v>50000</v>
      </c>
      <c r="D15" s="17">
        <f t="shared" si="0"/>
        <v>3.351206434316354E-2</v>
      </c>
      <c r="E15" s="33">
        <v>50000</v>
      </c>
      <c r="F15" s="20">
        <f t="shared" si="1"/>
        <v>0</v>
      </c>
      <c r="G15" s="21">
        <f>D15*F25</f>
        <v>0</v>
      </c>
    </row>
    <row r="16" spans="1:8" x14ac:dyDescent="0.25">
      <c r="A16" s="19" t="s">
        <v>3</v>
      </c>
      <c r="B16" s="33">
        <v>30000</v>
      </c>
      <c r="C16" s="33">
        <v>30000</v>
      </c>
      <c r="D16" s="17">
        <f t="shared" si="0"/>
        <v>2.0107238605898123E-2</v>
      </c>
      <c r="E16" s="33">
        <v>30000</v>
      </c>
      <c r="F16" s="20">
        <f t="shared" si="1"/>
        <v>0</v>
      </c>
      <c r="G16" s="21">
        <f>D16*F25</f>
        <v>0</v>
      </c>
    </row>
    <row r="17" spans="1:7" x14ac:dyDescent="0.25">
      <c r="A17" s="19" t="s">
        <v>18</v>
      </c>
      <c r="B17" s="33">
        <v>35000</v>
      </c>
      <c r="C17" s="33">
        <v>35000</v>
      </c>
      <c r="D17" s="17">
        <f t="shared" si="0"/>
        <v>2.3458445040214475E-2</v>
      </c>
      <c r="E17" s="33">
        <v>35000</v>
      </c>
      <c r="F17" s="20">
        <f t="shared" si="1"/>
        <v>0</v>
      </c>
      <c r="G17" s="21">
        <f>D17*F25</f>
        <v>0</v>
      </c>
    </row>
    <row r="18" spans="1:7" x14ac:dyDescent="0.25">
      <c r="A18" s="19" t="s">
        <v>4</v>
      </c>
      <c r="B18" s="33">
        <v>15000</v>
      </c>
      <c r="C18" s="33">
        <v>15000</v>
      </c>
      <c r="D18" s="17">
        <f t="shared" si="0"/>
        <v>1.0053619302949061E-2</v>
      </c>
      <c r="E18" s="33">
        <v>15000</v>
      </c>
      <c r="F18" s="20">
        <f t="shared" si="1"/>
        <v>0</v>
      </c>
      <c r="G18" s="21">
        <f>D18*F25</f>
        <v>0</v>
      </c>
    </row>
    <row r="19" spans="1:7" x14ac:dyDescent="0.25">
      <c r="A19" s="19" t="s">
        <v>19</v>
      </c>
      <c r="B19" s="33">
        <v>30000</v>
      </c>
      <c r="C19" s="33">
        <v>30000</v>
      </c>
      <c r="D19" s="17">
        <f t="shared" si="0"/>
        <v>2.0107238605898123E-2</v>
      </c>
      <c r="E19" s="33">
        <v>30000</v>
      </c>
      <c r="F19" s="20">
        <f t="shared" si="1"/>
        <v>0</v>
      </c>
      <c r="G19" s="21">
        <f>D19*F25</f>
        <v>0</v>
      </c>
    </row>
    <row r="20" spans="1:7" x14ac:dyDescent="0.25">
      <c r="A20" s="19" t="s">
        <v>5</v>
      </c>
      <c r="B20" s="33">
        <v>50000</v>
      </c>
      <c r="C20" s="33">
        <v>50000</v>
      </c>
      <c r="D20" s="17">
        <f t="shared" si="0"/>
        <v>3.351206434316354E-2</v>
      </c>
      <c r="E20" s="33">
        <v>50000</v>
      </c>
      <c r="F20" s="20">
        <f t="shared" si="1"/>
        <v>0</v>
      </c>
      <c r="G20" s="21">
        <f>D20*F25</f>
        <v>0</v>
      </c>
    </row>
    <row r="21" spans="1:7" x14ac:dyDescent="0.25">
      <c r="A21" s="19" t="s">
        <v>20</v>
      </c>
      <c r="B21" s="33">
        <v>50000</v>
      </c>
      <c r="C21" s="33">
        <v>50000</v>
      </c>
      <c r="D21" s="17">
        <f t="shared" si="0"/>
        <v>3.351206434316354E-2</v>
      </c>
      <c r="E21" s="33">
        <v>50000</v>
      </c>
      <c r="F21" s="20">
        <f t="shared" si="1"/>
        <v>0</v>
      </c>
      <c r="G21" s="21">
        <f>D21*F25</f>
        <v>0</v>
      </c>
    </row>
    <row r="22" spans="1:7" x14ac:dyDescent="0.25">
      <c r="A22" s="19" t="s">
        <v>21</v>
      </c>
      <c r="B22" s="33">
        <v>30000</v>
      </c>
      <c r="C22" s="33">
        <v>30000</v>
      </c>
      <c r="D22" s="17">
        <f t="shared" ref="D22:D24" si="2">C22/$C$25</f>
        <v>2.0107238605898123E-2</v>
      </c>
      <c r="E22" s="33">
        <v>30000</v>
      </c>
      <c r="F22" s="20">
        <f t="shared" si="1"/>
        <v>0</v>
      </c>
      <c r="G22" s="21">
        <f t="shared" ref="G22:G24" si="3">D22*F26</f>
        <v>0</v>
      </c>
    </row>
    <row r="23" spans="1:7" x14ac:dyDescent="0.25">
      <c r="A23" s="19" t="s">
        <v>22</v>
      </c>
      <c r="B23" s="33">
        <v>50000</v>
      </c>
      <c r="C23" s="33">
        <v>50000</v>
      </c>
      <c r="D23" s="17">
        <f t="shared" si="2"/>
        <v>3.351206434316354E-2</v>
      </c>
      <c r="E23" s="33">
        <v>50000</v>
      </c>
      <c r="F23" s="20">
        <f t="shared" si="1"/>
        <v>0</v>
      </c>
      <c r="G23" s="21">
        <f t="shared" si="3"/>
        <v>0</v>
      </c>
    </row>
    <row r="24" spans="1:7" x14ac:dyDescent="0.25">
      <c r="A24" s="19" t="s">
        <v>23</v>
      </c>
      <c r="B24" s="33">
        <v>20000</v>
      </c>
      <c r="C24" s="33">
        <v>20000</v>
      </c>
      <c r="D24" s="17">
        <f t="shared" si="2"/>
        <v>1.3404825737265416E-2</v>
      </c>
      <c r="E24" s="33">
        <v>20000</v>
      </c>
      <c r="F24" s="20">
        <f t="shared" si="1"/>
        <v>0</v>
      </c>
      <c r="G24" s="21">
        <f t="shared" si="3"/>
        <v>0</v>
      </c>
    </row>
    <row r="25" spans="1:7" x14ac:dyDescent="0.25">
      <c r="A25" s="27" t="s">
        <v>9</v>
      </c>
      <c r="B25" s="23">
        <f>SUM(B8:B24)</f>
        <v>1492000</v>
      </c>
      <c r="C25" s="23">
        <f>SUM(C8:C24)</f>
        <v>1492000</v>
      </c>
      <c r="D25" s="22">
        <f>SUM(D8:D24)</f>
        <v>1</v>
      </c>
      <c r="E25" s="23">
        <f>SUM(E8:E24)</f>
        <v>1492000</v>
      </c>
      <c r="F25" s="23">
        <f t="shared" si="1"/>
        <v>0</v>
      </c>
      <c r="G25" s="34">
        <f>SUM(G8:G24)</f>
        <v>0</v>
      </c>
    </row>
    <row r="26" spans="1:7" x14ac:dyDescent="0.25">
      <c r="A26" s="24" t="s">
        <v>6</v>
      </c>
      <c r="B26" s="2"/>
      <c r="C26" s="2"/>
      <c r="D26" s="3"/>
      <c r="E26" s="2"/>
      <c r="F26" s="2"/>
      <c r="G26" s="2"/>
    </row>
    <row r="27" spans="1:7" s="2" customFormat="1" x14ac:dyDescent="0.25">
      <c r="A27" s="6"/>
      <c r="B27" s="25"/>
      <c r="C27" s="25"/>
      <c r="D27" s="25"/>
      <c r="F27" s="26"/>
      <c r="G27" s="26"/>
    </row>
    <row r="28" spans="1:7" s="2" customFormat="1" x14ac:dyDescent="0.25">
      <c r="A2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debra.rinderknecht</dc:creator>
  <cp:lastModifiedBy>Sergeson, Patricia (FHWA)</cp:lastModifiedBy>
  <dcterms:created xsi:type="dcterms:W3CDTF">2011-08-11T15:02:45Z</dcterms:created>
  <dcterms:modified xsi:type="dcterms:W3CDTF">2026-04-21T14:57:22Z</dcterms:modified>
</cp:coreProperties>
</file>