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452)--Washington--Solicit#1521\"/>
    </mc:Choice>
  </mc:AlternateContent>
  <xr:revisionPtr revIDLastSave="0" documentId="8_{F77D98A1-D624-4047-BD67-E4B0EA2DD1F8}" xr6:coauthVersionLast="47" xr6:coauthVersionMax="47" xr10:uidLastSave="{00000000-0000-0000-0000-000000000000}"/>
  <bookViews>
    <workbookView xWindow="538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B14" i="1"/>
  <c r="D14" i="1" l="1"/>
  <c r="F9" i="1" s="1"/>
  <c r="G9" i="1" s="1"/>
  <c r="F13" i="1" l="1"/>
  <c r="G13" i="1" s="1"/>
  <c r="H13" i="1" s="1"/>
  <c r="J13" i="1" s="1"/>
  <c r="F11" i="1"/>
  <c r="G11" i="1" s="1"/>
  <c r="H11" i="1" s="1"/>
  <c r="H9" i="1"/>
  <c r="F12" i="1"/>
  <c r="G12" i="1" s="1"/>
  <c r="F10" i="1"/>
  <c r="G10" i="1" s="1"/>
  <c r="G14" i="1" l="1"/>
  <c r="I9" i="1"/>
  <c r="J9" i="1"/>
  <c r="K13" i="1"/>
  <c r="I11" i="1"/>
  <c r="J11" i="1"/>
  <c r="H12" i="1"/>
  <c r="F14" i="1"/>
  <c r="H10" i="1"/>
  <c r="I13" i="1"/>
  <c r="I10" i="1" l="1"/>
  <c r="J10" i="1"/>
  <c r="K9" i="1"/>
  <c r="K11" i="1"/>
  <c r="H14" i="1"/>
  <c r="I12" i="1"/>
  <c r="J12" i="1"/>
  <c r="I14" i="1" l="1"/>
  <c r="K12" i="1"/>
  <c r="J14" i="1"/>
  <c r="L12" i="1" s="1"/>
  <c r="K10" i="1"/>
  <c r="K14" i="1" l="1"/>
  <c r="L10" i="1"/>
  <c r="L13" i="1"/>
  <c r="L9" i="1"/>
  <c r="L11" i="1"/>
  <c r="L14" i="1" l="1"/>
</calcChain>
</file>

<file path=xl/sharedStrings.xml><?xml version="1.0" encoding="utf-8"?>
<sst xmlns="http://schemas.openxmlformats.org/spreadsheetml/2006/main" count="26" uniqueCount="24">
  <si>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</si>
  <si>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</si>
  <si>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</si>
  <si>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</si>
  <si>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</si>
  <si>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</si>
  <si>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</si>
  <si>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</si>
  <si>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</si>
  <si>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</si>
  <si>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</si>
  <si>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</si>
  <si>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</si>
  <si>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Project Manager: Jon Peterson</t>
  </si>
  <si>
    <t>Z560</t>
  </si>
  <si>
    <t>WASHINGTON</t>
  </si>
  <si>
    <t>Project No.: TPF-5(452)  International Conference on Ecology &amp; Transportation (ICOET) 2021 Pooled Fund</t>
  </si>
  <si>
    <t>as of March 15, 2022</t>
  </si>
  <si>
    <t>IDAHO</t>
  </si>
  <si>
    <t>Z550</t>
  </si>
  <si>
    <t>NEVADA</t>
  </si>
  <si>
    <t>Z56E</t>
  </si>
  <si>
    <t>NEW YORK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</si>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</sst>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workbookViewId="0">
      <selection activeCell="A15" sqref="A15"/>
    </sheetView>
  </sheetViews>
  <sheetFormatPr defaultColWidth="9.140625" defaultRowHeight="15" x14ac:dyDescent="0.25"/>
  <cols>
    <col min="1" max="1" width="23.7109375" style="6" customWidth="1"/>
    <col min="2" max="2" width="13.28515625" style="6" hidden="1" customWidth="1"/>
    <col min="3" max="3" width="12.28515625" style="6" customWidth="1"/>
    <col min="4" max="5" width="14.140625" style="6" customWidth="1"/>
    <col min="6" max="6" width="14.85546875" style="6" customWidth="1"/>
    <col min="7" max="7" width="17.42578125" style="6" customWidth="1"/>
    <col min="8" max="8" width="14.5703125" style="6" customWidth="1"/>
    <col min="9" max="9" width="14.28515625" style="6" customWidth="1"/>
    <col min="10" max="10" width="15.85546875" style="6" customWidth="1"/>
    <col min="11" max="11" width="12.28515625" style="6" bestFit="1" customWidth="1"/>
    <col min="12" max="12" width="10.28515625" style="6" bestFit="1" customWidth="1"/>
    <col min="13" max="16384" width="9.140625" style="6"/>
  </cols>
  <sheetData>
    <row r="1" spans="1:13" x14ac:dyDescent="0.25">
      <c r="A1" s="11" t="s">
        <v>16</v>
      </c>
      <c r="B1" s="9"/>
      <c r="C1" s="1"/>
      <c r="D1" s="2"/>
      <c r="E1" s="3"/>
      <c r="F1" s="4"/>
      <c r="G1" s="3"/>
      <c r="H1" s="3"/>
      <c r="I1" s="3"/>
      <c r="J1" s="3"/>
      <c r="K1" s="5"/>
    </row>
    <row r="2" spans="1:13" x14ac:dyDescent="0.25">
      <c r="A2" s="11" t="s">
        <v>13</v>
      </c>
      <c r="B2" s="9"/>
      <c r="C2" s="7"/>
      <c r="D2" s="8"/>
      <c r="E2" s="9"/>
      <c r="F2" s="10"/>
      <c r="G2" s="3"/>
      <c r="H2" s="3"/>
      <c r="I2" s="11"/>
      <c r="J2" s="9"/>
      <c r="K2" s="5"/>
    </row>
    <row r="3" spans="1:13" x14ac:dyDescent="0.25">
      <c r="A3" s="12" t="s">
        <v>17</v>
      </c>
      <c r="B3" s="13"/>
      <c r="C3" s="7"/>
      <c r="D3" s="8"/>
      <c r="E3" s="9"/>
      <c r="F3" s="10"/>
      <c r="G3" s="3"/>
      <c r="H3" s="3"/>
      <c r="I3" s="11"/>
      <c r="J3" s="9"/>
      <c r="K3" s="5"/>
    </row>
    <row r="4" spans="1:13" x14ac:dyDescent="0.25">
      <c r="B4" s="14"/>
      <c r="C4" s="7"/>
      <c r="D4" s="8"/>
      <c r="E4" s="9"/>
      <c r="F4" s="10"/>
      <c r="G4" s="3"/>
      <c r="H4" s="3"/>
      <c r="I4" s="11"/>
      <c r="J4" s="9"/>
      <c r="K4" s="5"/>
    </row>
    <row r="5" spans="1:13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64" t="s">
        <v>1</v>
      </c>
      <c r="B7" s="62" t="s">
        <v>2</v>
      </c>
      <c r="C7" s="62" t="s">
        <v>3</v>
      </c>
      <c r="D7" s="22"/>
      <c r="E7" s="22"/>
      <c r="F7" s="62" t="s">
        <v>4</v>
      </c>
      <c r="G7" s="23" t="s">
        <v>5</v>
      </c>
      <c r="H7" s="24"/>
      <c r="I7" s="25"/>
      <c r="J7" s="24"/>
      <c r="K7" s="24"/>
      <c r="L7" s="24"/>
    </row>
    <row r="8" spans="1:13" ht="42.75" customHeight="1" thickBot="1" x14ac:dyDescent="0.3">
      <c r="A8" s="65"/>
      <c r="B8" s="63"/>
      <c r="C8" s="63"/>
      <c r="D8" s="26" t="s">
        <v>6</v>
      </c>
      <c r="E8" s="26" t="s">
        <v>7</v>
      </c>
      <c r="F8" s="63"/>
      <c r="G8" s="27">
        <v>4.72</v>
      </c>
      <c r="H8" s="28" t="s">
        <v>8</v>
      </c>
      <c r="I8" s="29" t="s">
        <v>9</v>
      </c>
      <c r="J8" s="28" t="s">
        <v>10</v>
      </c>
      <c r="K8" s="28" t="s">
        <v>11</v>
      </c>
      <c r="L8" s="28" t="s">
        <v>12</v>
      </c>
    </row>
    <row r="9" spans="1:13" x14ac:dyDescent="0.25">
      <c r="A9" s="30" t="s">
        <v>18</v>
      </c>
      <c r="B9" s="31">
        <v>0</v>
      </c>
      <c r="C9" s="32" t="s">
        <v>19</v>
      </c>
      <c r="D9" s="33">
        <v>5000</v>
      </c>
      <c r="E9" s="34">
        <v>5000</v>
      </c>
      <c r="F9" s="35">
        <f>D9/$D$14</f>
        <v>0.14285714285714285</v>
      </c>
      <c r="G9" s="36">
        <f>G8*F9</f>
        <v>0.67428571428571427</v>
      </c>
      <c r="H9" s="37">
        <f>SUM(G9:G9)</f>
        <v>0.67428571428571427</v>
      </c>
      <c r="I9" s="38">
        <f>E9-H9</f>
        <v>4999.3257142857146</v>
      </c>
      <c r="J9" s="37">
        <f>H9</f>
        <v>0.67428571428571427</v>
      </c>
      <c r="K9" s="37">
        <f>+J9-G9</f>
        <v>0</v>
      </c>
      <c r="L9" s="39">
        <f>+J9/$J$14</f>
        <v>0.14285714285714285</v>
      </c>
    </row>
    <row r="10" spans="1:13" x14ac:dyDescent="0.25">
      <c r="A10" s="40" t="s">
        <v>20</v>
      </c>
      <c r="B10" s="41">
        <v>0</v>
      </c>
      <c r="C10" s="42" t="s">
        <v>21</v>
      </c>
      <c r="D10" s="43">
        <v>10000</v>
      </c>
      <c r="E10" s="44">
        <v>10000</v>
      </c>
      <c r="F10" s="45">
        <f>D10/$D$14</f>
        <v>0.2857142857142857</v>
      </c>
      <c r="G10" s="36">
        <f>G8*F10</f>
        <v>1.3485714285714285</v>
      </c>
      <c r="H10" s="46">
        <f t="shared" ref="H10:H13" si="0">SUM(G10:G10)</f>
        <v>1.3485714285714285</v>
      </c>
      <c r="I10" s="47">
        <f t="shared" ref="I10:I13" si="1">E10-H10</f>
        <v>9998.6514285714293</v>
      </c>
      <c r="J10" s="37">
        <f t="shared" ref="J10:J13" si="2">H10</f>
        <v>1.3485714285714285</v>
      </c>
      <c r="K10" s="46">
        <f t="shared" ref="K10:K13" si="3">+J10-G10</f>
        <v>0</v>
      </c>
      <c r="L10" s="48">
        <f>+J10/$J$14</f>
        <v>0.2857142857142857</v>
      </c>
    </row>
    <row r="11" spans="1:13" x14ac:dyDescent="0.25">
      <c r="A11" s="40" t="s">
        <v>22</v>
      </c>
      <c r="B11" s="41">
        <v>0</v>
      </c>
      <c r="C11" s="42" t="s">
        <v>14</v>
      </c>
      <c r="D11" s="43">
        <v>10000</v>
      </c>
      <c r="E11" s="44">
        <v>10000</v>
      </c>
      <c r="F11" s="45">
        <f>D11/$D$14</f>
        <v>0.2857142857142857</v>
      </c>
      <c r="G11" s="36">
        <f>G8*F11</f>
        <v>1.3485714285714285</v>
      </c>
      <c r="H11" s="46">
        <f t="shared" si="0"/>
        <v>1.3485714285714285</v>
      </c>
      <c r="I11" s="47">
        <f t="shared" si="1"/>
        <v>9998.6514285714293</v>
      </c>
      <c r="J11" s="37">
        <f t="shared" si="2"/>
        <v>1.3485714285714285</v>
      </c>
      <c r="K11" s="46">
        <f t="shared" si="3"/>
        <v>0</v>
      </c>
      <c r="L11" s="48">
        <f>+J11/$J$14</f>
        <v>0.2857142857142857</v>
      </c>
    </row>
    <row r="12" spans="1:13" x14ac:dyDescent="0.25">
      <c r="A12" s="40" t="s">
        <v>23</v>
      </c>
      <c r="B12" s="41">
        <v>0</v>
      </c>
      <c r="C12" s="42" t="s">
        <v>14</v>
      </c>
      <c r="D12" s="43">
        <v>5000</v>
      </c>
      <c r="E12" s="44">
        <v>5000</v>
      </c>
      <c r="F12" s="45">
        <f>D12/$D$14</f>
        <v>0.14285714285714285</v>
      </c>
      <c r="G12" s="36">
        <f>G8*F12</f>
        <v>0.67428571428571427</v>
      </c>
      <c r="H12" s="46">
        <f t="shared" si="0"/>
        <v>0.67428571428571427</v>
      </c>
      <c r="I12" s="47">
        <f t="shared" si="1"/>
        <v>4999.3257142857146</v>
      </c>
      <c r="J12" s="37">
        <f t="shared" si="2"/>
        <v>0.67428571428571427</v>
      </c>
      <c r="K12" s="46">
        <f t="shared" si="3"/>
        <v>0</v>
      </c>
      <c r="L12" s="48">
        <f>+J12/$J$14</f>
        <v>0.14285714285714285</v>
      </c>
    </row>
    <row r="13" spans="1:13" x14ac:dyDescent="0.25">
      <c r="A13" s="40" t="s">
        <v>15</v>
      </c>
      <c r="B13" s="41">
        <v>0</v>
      </c>
      <c r="C13" s="42" t="s">
        <v>14</v>
      </c>
      <c r="D13" s="43">
        <v>5000</v>
      </c>
      <c r="E13" s="44">
        <v>5000</v>
      </c>
      <c r="F13" s="45">
        <f>D13/$D$14</f>
        <v>0.14285714285714285</v>
      </c>
      <c r="G13" s="36">
        <f>G8*F13</f>
        <v>0.67428571428571427</v>
      </c>
      <c r="H13" s="46">
        <f t="shared" si="0"/>
        <v>0.67428571428571427</v>
      </c>
      <c r="I13" s="47">
        <f t="shared" si="1"/>
        <v>4999.3257142857146</v>
      </c>
      <c r="J13" s="37">
        <f t="shared" si="2"/>
        <v>0.67428571428571427</v>
      </c>
      <c r="K13" s="46">
        <f t="shared" si="3"/>
        <v>0</v>
      </c>
      <c r="L13" s="48">
        <f>+J13/$J$14</f>
        <v>0.14285714285714285</v>
      </c>
    </row>
    <row r="14" spans="1:13" x14ac:dyDescent="0.25">
      <c r="A14" s="40"/>
      <c r="B14" s="49">
        <f>SUM(B9:B13)</f>
        <v>0</v>
      </c>
      <c r="C14" s="50"/>
      <c r="D14" s="51">
        <f t="shared" ref="D14:L14" si="4">SUM(D9:D13)</f>
        <v>35000</v>
      </c>
      <c r="E14" s="51">
        <f t="shared" si="4"/>
        <v>35000</v>
      </c>
      <c r="F14" s="52">
        <f t="shared" si="4"/>
        <v>0.99999999999999978</v>
      </c>
      <c r="G14" s="53">
        <f t="shared" si="4"/>
        <v>4.72</v>
      </c>
      <c r="H14" s="53">
        <f t="shared" si="4"/>
        <v>4.72</v>
      </c>
      <c r="I14" s="53">
        <f t="shared" si="4"/>
        <v>34995.279999999999</v>
      </c>
      <c r="J14" s="54">
        <f t="shared" si="4"/>
        <v>4.72</v>
      </c>
      <c r="K14" s="55">
        <f t="shared" si="4"/>
        <v>0</v>
      </c>
      <c r="L14" s="56">
        <f t="shared" si="4"/>
        <v>0.99999999999999978</v>
      </c>
    </row>
    <row r="15" spans="1:13" s="3" customFormat="1" x14ac:dyDescent="0.25">
      <c r="A15" s="5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</row>
    <row r="16" spans="1:13" s="3" customFormat="1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1"/>
    </row>
    <row r="17" spans="1:10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</row>
  </sheetData>
  <mergeCells count="6">
    <mergeCell ref="A16:J16"/>
    <mergeCell ref="A17:J17"/>
    <mergeCell ref="F7:F8"/>
    <mergeCell ref="A7:A8"/>
    <mergeCell ref="B7:B8"/>
    <mergeCell ref="C7:C8"/>
  </mergeCells>
  <conditionalFormatting sqref="B14">
    <cfRule type="cellIs" dxfId="0" priority="1" stopIfTrue="1" operator="notEqual">
      <formula>$E$14</formula>
    </cfRule>
  </conditionalFormatting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2019-10-02T18:02:15Z</cp:lastPrinted>
  <dcterms:created xsi:type="dcterms:W3CDTF">2011-08-11T15:02:45Z</dcterms:created>
  <dcterms:modified xsi:type="dcterms:W3CDTF">2024-09-12T16:13:27Z</dcterms:modified>
</cp:coreProperties>
</file>