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499)--Washington--Solicit#1573\"/>
    </mc:Choice>
  </mc:AlternateContent>
  <xr:revisionPtr revIDLastSave="0" documentId="8_{B0BB9328-3435-45B7-8819-301B3589DF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J10" i="1"/>
  <c r="J11" i="1"/>
  <c r="I10" i="1"/>
  <c r="I11" i="1"/>
  <c r="H10" i="1"/>
  <c r="H11" i="1"/>
  <c r="G11" i="1"/>
  <c r="G10" i="1"/>
  <c r="F10" i="1"/>
  <c r="F11" i="1"/>
  <c r="E16" i="1"/>
  <c r="B16" i="1"/>
  <c r="D16" i="1" l="1"/>
  <c r="F9" i="1" s="1"/>
  <c r="G9" i="1" s="1"/>
  <c r="F15" i="1" l="1"/>
  <c r="G15" i="1" s="1"/>
  <c r="H15" i="1" s="1"/>
  <c r="J15" i="1" s="1"/>
  <c r="F13" i="1"/>
  <c r="G13" i="1" s="1"/>
  <c r="H13" i="1" s="1"/>
  <c r="H9" i="1"/>
  <c r="F14" i="1"/>
  <c r="G14" i="1" s="1"/>
  <c r="F12" i="1"/>
  <c r="G12" i="1" s="1"/>
  <c r="G16" i="1" l="1"/>
  <c r="I9" i="1"/>
  <c r="J9" i="1"/>
  <c r="K15" i="1"/>
  <c r="I13" i="1"/>
  <c r="J13" i="1"/>
  <c r="H14" i="1"/>
  <c r="F16" i="1"/>
  <c r="H12" i="1"/>
  <c r="I15" i="1"/>
  <c r="I12" i="1" l="1"/>
  <c r="J12" i="1"/>
  <c r="K9" i="1"/>
  <c r="K13" i="1"/>
  <c r="H16" i="1"/>
  <c r="I14" i="1"/>
  <c r="J14" i="1"/>
  <c r="I16" i="1" l="1"/>
  <c r="K14" i="1"/>
  <c r="J16" i="1"/>
  <c r="L14" i="1" s="1"/>
  <c r="K12" i="1"/>
  <c r="K16" i="1" l="1"/>
  <c r="L12" i="1"/>
  <c r="L15" i="1"/>
  <c r="L9" i="1"/>
  <c r="L13" i="1"/>
  <c r="L16" i="1" l="1"/>
</calcChain>
</file>

<file path=xl/sharedStrings.xml><?xml version="1.0" encoding="utf-8"?>
<sst xmlns="http://schemas.openxmlformats.org/spreadsheetml/2006/main" count="33" uniqueCount="27">
  <si>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</si>
  <si>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</si>
  <si>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</si>
  <si>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</si>
  <si>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</si>
  <si>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</si>
  <si>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</si>
  <si>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</si>
  <si>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</si>
  <si>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>UDO</t>
  </si>
  <si>
    <t xml:space="preserve">Actual Expenditure Distribution </t>
  </si>
  <si>
    <t>Variance Over/ (Under)</t>
  </si>
  <si>
    <t xml:space="preserve">Actual Expense % </t>
  </si>
  <si>
    <t>Note:</t>
  </si>
  <si>
    <t>Project Manager: Jon Peterson</t>
  </si>
  <si>
    <t>WASHINGTON</t>
  </si>
  <si>
    <t>Unexpended O/A returned to partner  states may not be the same program code as the original contribution.</t>
  </si>
  <si>
    <t>IDAHO</t>
  </si>
  <si>
    <t>NEVADA</t>
  </si>
  <si>
    <t>NEW YORK</t>
  </si>
  <si>
    <t>TEXAS</t>
  </si>
  <si>
    <t>Project No.: TPF-5(499)  International Conference on Ecology &amp; Transportation Pooled Fund</t>
  </si>
  <si>
    <t>ARIZONA</t>
  </si>
  <si>
    <t>Remaining UDO/Unexpended balances will be transferred back to partners via FMIS</t>
  </si>
  <si>
    <t>Y560</t>
  </si>
  <si>
    <t>NORTH DAKOTA</t>
  </si>
  <si>
    <t>as of September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</si>
</sst>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2" borderId="3" xfId="1" applyFont="1" applyFill="1" applyBorder="1"/>
    <xf numFmtId="10" fontId="3" fillId="0" borderId="3" xfId="0" applyNumberFormat="1" applyFont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0" fontId="3" fillId="0" borderId="4" xfId="0" applyFont="1" applyBorder="1"/>
    <xf numFmtId="43" fontId="3" fillId="0" borderId="4" xfId="1" applyFont="1" applyFill="1" applyBorder="1" applyAlignment="1">
      <alignment horizontal="right"/>
    </xf>
    <xf numFmtId="39" fontId="3" fillId="2" borderId="4" xfId="2" applyNumberFormat="1" applyFont="1" applyFill="1" applyBorder="1"/>
    <xf numFmtId="43" fontId="3" fillId="2" borderId="4" xfId="1" applyFont="1" applyFill="1" applyBorder="1"/>
    <xf numFmtId="10" fontId="3" fillId="0" borderId="4" xfId="0" applyNumberFormat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43" fontId="2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44" fontId="2" fillId="0" borderId="4" xfId="2" applyFont="1" applyBorder="1"/>
    <xf numFmtId="43" fontId="2" fillId="0" borderId="4" xfId="1" applyFont="1" applyBorder="1"/>
    <xf numFmtId="10" fontId="2" fillId="0" borderId="4" xfId="0" applyNumberFormat="1" applyFont="1" applyBorder="1"/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workbookViewId="0">
      <selection activeCell="E4" sqref="E4"/>
    </sheetView>
  </sheetViews>
  <sheetFormatPr defaultColWidth="9.140625" defaultRowHeight="15" x14ac:dyDescent="0.25"/>
  <cols>
    <col min="1" max="1" width="23.7109375" style="3" customWidth="1"/>
    <col min="2" max="2" width="13.28515625" style="3" hidden="1" customWidth="1"/>
    <col min="3" max="3" width="12.28515625" style="3" customWidth="1"/>
    <col min="4" max="5" width="14.140625" style="3" customWidth="1"/>
    <col min="6" max="6" width="14.85546875" style="3" customWidth="1"/>
    <col min="7" max="7" width="17.42578125" style="3" customWidth="1"/>
    <col min="8" max="8" width="14.5703125" style="3" customWidth="1"/>
    <col min="9" max="9" width="14.28515625" style="3" customWidth="1"/>
    <col min="10" max="10" width="15.85546875" style="3" customWidth="1"/>
    <col min="11" max="11" width="12.28515625" style="3" bestFit="1" customWidth="1"/>
    <col min="12" max="12" width="10.28515625" style="3" bestFit="1" customWidth="1"/>
    <col min="13" max="16384" width="9.140625" style="3"/>
  </cols>
  <sheetData>
    <row r="1" spans="1:12" x14ac:dyDescent="0.25">
      <c r="A1" s="6" t="s">
        <v>21</v>
      </c>
      <c r="C1" s="1"/>
      <c r="D1" s="2"/>
      <c r="F1" s="4"/>
      <c r="K1" s="5"/>
    </row>
    <row r="2" spans="1:12" x14ac:dyDescent="0.25">
      <c r="A2" s="6" t="s">
        <v>14</v>
      </c>
      <c r="C2" s="4"/>
      <c r="F2" s="4"/>
      <c r="I2" s="6"/>
      <c r="K2" s="5"/>
    </row>
    <row r="3" spans="1:12" x14ac:dyDescent="0.25">
      <c r="A3" s="7" t="s">
        <v>26</v>
      </c>
      <c r="B3" s="7"/>
      <c r="C3" s="4"/>
      <c r="F3" s="4"/>
      <c r="I3" s="6"/>
      <c r="K3" s="5"/>
    </row>
    <row r="4" spans="1:12" x14ac:dyDescent="0.25">
      <c r="B4" s="7"/>
      <c r="C4" s="4"/>
      <c r="F4" s="4"/>
      <c r="I4" s="6"/>
      <c r="K4" s="5"/>
    </row>
    <row r="5" spans="1:12" x14ac:dyDescent="0.25">
      <c r="A5" s="8"/>
      <c r="B5" s="9"/>
      <c r="C5" s="4"/>
      <c r="F5" s="4"/>
      <c r="G5" s="10"/>
      <c r="H5" s="10"/>
      <c r="I5" s="10"/>
      <c r="K5" s="5"/>
    </row>
    <row r="6" spans="1:12" ht="15.75" customHeight="1" thickBot="1" x14ac:dyDescent="0.3">
      <c r="A6" s="7" t="s">
        <v>0</v>
      </c>
      <c r="B6" s="4"/>
      <c r="C6" s="11"/>
      <c r="D6" s="4"/>
      <c r="E6" s="4"/>
      <c r="F6" s="4"/>
      <c r="G6" s="12"/>
      <c r="H6" s="12"/>
      <c r="I6" s="4"/>
      <c r="J6" s="12"/>
      <c r="K6" s="12"/>
      <c r="L6" s="12"/>
    </row>
    <row r="7" spans="1:12" ht="18" customHeight="1" x14ac:dyDescent="0.25">
      <c r="A7" s="51" t="s">
        <v>1</v>
      </c>
      <c r="B7" s="49" t="s">
        <v>2</v>
      </c>
      <c r="C7" s="49" t="s">
        <v>3</v>
      </c>
      <c r="D7" s="13"/>
      <c r="E7" s="13"/>
      <c r="F7" s="49" t="s">
        <v>4</v>
      </c>
      <c r="G7" s="14" t="s">
        <v>5</v>
      </c>
      <c r="H7" s="15"/>
      <c r="I7" s="16"/>
      <c r="J7" s="15"/>
      <c r="K7" s="15"/>
      <c r="L7" s="15"/>
    </row>
    <row r="8" spans="1:12" ht="42.75" customHeight="1" thickBot="1" x14ac:dyDescent="0.3">
      <c r="A8" s="52"/>
      <c r="B8" s="50"/>
      <c r="C8" s="50"/>
      <c r="D8" s="17" t="s">
        <v>6</v>
      </c>
      <c r="E8" s="17" t="s">
        <v>7</v>
      </c>
      <c r="F8" s="50"/>
      <c r="G8" s="18">
        <v>0.35</v>
      </c>
      <c r="H8" s="19" t="s">
        <v>8</v>
      </c>
      <c r="I8" s="20" t="s">
        <v>9</v>
      </c>
      <c r="J8" s="19" t="s">
        <v>10</v>
      </c>
      <c r="K8" s="19" t="s">
        <v>11</v>
      </c>
      <c r="L8" s="19" t="s">
        <v>12</v>
      </c>
    </row>
    <row r="9" spans="1:12" x14ac:dyDescent="0.25">
      <c r="A9" s="21" t="s">
        <v>22</v>
      </c>
      <c r="B9" s="22">
        <v>0</v>
      </c>
      <c r="C9" s="23" t="s">
        <v>24</v>
      </c>
      <c r="D9" s="24">
        <v>5000</v>
      </c>
      <c r="E9" s="25">
        <v>5000</v>
      </c>
      <c r="F9" s="26">
        <f>D9/$D$16</f>
        <v>7.8125E-2</v>
      </c>
      <c r="G9" s="27">
        <f>G8*F9</f>
        <v>2.734375E-2</v>
      </c>
      <c r="H9" s="28">
        <f>SUM(G9:G9)</f>
        <v>2.734375E-2</v>
      </c>
      <c r="I9" s="29">
        <f>E9-H9</f>
        <v>4999.97265625</v>
      </c>
      <c r="J9" s="28">
        <f>H9</f>
        <v>2.734375E-2</v>
      </c>
      <c r="K9" s="28">
        <f>+J9-G9</f>
        <v>0</v>
      </c>
      <c r="L9" s="26">
        <f>+J9/$J$16</f>
        <v>7.8125E-2</v>
      </c>
    </row>
    <row r="10" spans="1:12" x14ac:dyDescent="0.25">
      <c r="A10" s="21" t="s">
        <v>17</v>
      </c>
      <c r="B10" s="22"/>
      <c r="C10" s="23" t="s">
        <v>24</v>
      </c>
      <c r="D10" s="24">
        <v>4000</v>
      </c>
      <c r="E10" s="25">
        <v>4000</v>
      </c>
      <c r="F10" s="26">
        <f t="shared" ref="F10:F11" si="0">D10/$D$16</f>
        <v>6.25E-2</v>
      </c>
      <c r="G10" s="27">
        <f>G8*F10</f>
        <v>2.1874999999999999E-2</v>
      </c>
      <c r="H10" s="28">
        <f t="shared" ref="H10:H11" si="1">SUM(G10:G10)</f>
        <v>2.1874999999999999E-2</v>
      </c>
      <c r="I10" s="29">
        <f t="shared" ref="I10:I11" si="2">E10-H10</f>
        <v>3999.9781250000001</v>
      </c>
      <c r="J10" s="28">
        <f t="shared" ref="J10:J11" si="3">H10</f>
        <v>2.1874999999999999E-2</v>
      </c>
      <c r="K10" s="28"/>
      <c r="L10" s="26">
        <f t="shared" ref="L10:L11" si="4">+J10/$J$16</f>
        <v>6.25E-2</v>
      </c>
    </row>
    <row r="11" spans="1:12" x14ac:dyDescent="0.25">
      <c r="A11" s="21" t="s">
        <v>18</v>
      </c>
      <c r="B11" s="22"/>
      <c r="C11" s="23" t="s">
        <v>24</v>
      </c>
      <c r="D11" s="24">
        <v>4000</v>
      </c>
      <c r="E11" s="25">
        <v>4000</v>
      </c>
      <c r="F11" s="26">
        <f t="shared" si="0"/>
        <v>6.25E-2</v>
      </c>
      <c r="G11" s="27">
        <f>G8*F11</f>
        <v>2.1874999999999999E-2</v>
      </c>
      <c r="H11" s="28">
        <f t="shared" si="1"/>
        <v>2.1874999999999999E-2</v>
      </c>
      <c r="I11" s="29">
        <f t="shared" si="2"/>
        <v>3999.9781250000001</v>
      </c>
      <c r="J11" s="28">
        <f t="shared" si="3"/>
        <v>2.1874999999999999E-2</v>
      </c>
      <c r="K11" s="28"/>
      <c r="L11" s="26">
        <f t="shared" si="4"/>
        <v>6.25E-2</v>
      </c>
    </row>
    <row r="12" spans="1:12" x14ac:dyDescent="0.25">
      <c r="A12" s="30" t="s">
        <v>19</v>
      </c>
      <c r="B12" s="31">
        <v>0</v>
      </c>
      <c r="C12" s="23" t="s">
        <v>24</v>
      </c>
      <c r="D12" s="32">
        <v>30000</v>
      </c>
      <c r="E12" s="33">
        <v>30000</v>
      </c>
      <c r="F12" s="34">
        <f>D12/$D$16</f>
        <v>0.46875</v>
      </c>
      <c r="G12" s="27">
        <f>G8*F12</f>
        <v>0.1640625</v>
      </c>
      <c r="H12" s="35">
        <f t="shared" ref="H12:H15" si="5">SUM(G12:G12)</f>
        <v>0.1640625</v>
      </c>
      <c r="I12" s="36">
        <f t="shared" ref="I12:I15" si="6">E12-H12</f>
        <v>29999.8359375</v>
      </c>
      <c r="J12" s="28">
        <f t="shared" ref="J12:J15" si="7">H12</f>
        <v>0.1640625</v>
      </c>
      <c r="K12" s="35">
        <f t="shared" ref="K12:K15" si="8">+J12-G12</f>
        <v>0</v>
      </c>
      <c r="L12" s="34">
        <f>+J12/$J$16</f>
        <v>0.46875000000000006</v>
      </c>
    </row>
    <row r="13" spans="1:12" x14ac:dyDescent="0.25">
      <c r="A13" s="30" t="s">
        <v>25</v>
      </c>
      <c r="B13" s="31">
        <v>0</v>
      </c>
      <c r="C13" s="23" t="s">
        <v>24</v>
      </c>
      <c r="D13" s="32">
        <v>10000</v>
      </c>
      <c r="E13" s="33">
        <v>10000</v>
      </c>
      <c r="F13" s="34">
        <f>D13/$D$16</f>
        <v>0.15625</v>
      </c>
      <c r="G13" s="27">
        <f>G8*F13</f>
        <v>5.46875E-2</v>
      </c>
      <c r="H13" s="35">
        <f t="shared" si="5"/>
        <v>5.46875E-2</v>
      </c>
      <c r="I13" s="36">
        <f t="shared" si="6"/>
        <v>9999.9453125</v>
      </c>
      <c r="J13" s="28">
        <f t="shared" si="7"/>
        <v>5.46875E-2</v>
      </c>
      <c r="K13" s="35">
        <f t="shared" si="8"/>
        <v>0</v>
      </c>
      <c r="L13" s="34">
        <f>+J13/$J$16</f>
        <v>0.15625</v>
      </c>
    </row>
    <row r="14" spans="1:12" x14ac:dyDescent="0.25">
      <c r="A14" s="30" t="s">
        <v>20</v>
      </c>
      <c r="B14" s="31">
        <v>0</v>
      </c>
      <c r="C14" s="23" t="s">
        <v>24</v>
      </c>
      <c r="D14" s="32">
        <v>6000</v>
      </c>
      <c r="E14" s="33">
        <v>6000</v>
      </c>
      <c r="F14" s="34">
        <f>D14/$D$16</f>
        <v>9.375E-2</v>
      </c>
      <c r="G14" s="27">
        <f>G8*F14</f>
        <v>3.2812499999999994E-2</v>
      </c>
      <c r="H14" s="35">
        <f t="shared" si="5"/>
        <v>3.2812499999999994E-2</v>
      </c>
      <c r="I14" s="36">
        <f t="shared" si="6"/>
        <v>5999.9671875000004</v>
      </c>
      <c r="J14" s="28">
        <f t="shared" si="7"/>
        <v>3.2812499999999994E-2</v>
      </c>
      <c r="K14" s="35">
        <f t="shared" si="8"/>
        <v>0</v>
      </c>
      <c r="L14" s="34">
        <f>+J14/$J$16</f>
        <v>9.3749999999999986E-2</v>
      </c>
    </row>
    <row r="15" spans="1:12" x14ac:dyDescent="0.25">
      <c r="A15" s="30" t="s">
        <v>15</v>
      </c>
      <c r="B15" s="31">
        <v>0</v>
      </c>
      <c r="C15" s="23" t="s">
        <v>24</v>
      </c>
      <c r="D15" s="32">
        <v>5000</v>
      </c>
      <c r="E15" s="33">
        <v>5000</v>
      </c>
      <c r="F15" s="34">
        <f>D15/$D$16</f>
        <v>7.8125E-2</v>
      </c>
      <c r="G15" s="27">
        <f>G8*F15</f>
        <v>2.734375E-2</v>
      </c>
      <c r="H15" s="35">
        <f t="shared" si="5"/>
        <v>2.734375E-2</v>
      </c>
      <c r="I15" s="36">
        <f t="shared" si="6"/>
        <v>4999.97265625</v>
      </c>
      <c r="J15" s="28">
        <f t="shared" si="7"/>
        <v>2.734375E-2</v>
      </c>
      <c r="K15" s="35">
        <f t="shared" si="8"/>
        <v>0</v>
      </c>
      <c r="L15" s="34">
        <f>+J15/$J$16</f>
        <v>7.8125E-2</v>
      </c>
    </row>
    <row r="16" spans="1:12" x14ac:dyDescent="0.25">
      <c r="A16" s="30"/>
      <c r="B16" s="37">
        <f>SUM(B9:B15)</f>
        <v>0</v>
      </c>
      <c r="C16" s="38"/>
      <c r="D16" s="39">
        <f t="shared" ref="D16:L16" si="9">SUM(D9:D15)</f>
        <v>64000</v>
      </c>
      <c r="E16" s="39">
        <f t="shared" si="9"/>
        <v>64000</v>
      </c>
      <c r="F16" s="40">
        <f t="shared" si="9"/>
        <v>1</v>
      </c>
      <c r="G16" s="41">
        <f t="shared" si="9"/>
        <v>0.35</v>
      </c>
      <c r="H16" s="41">
        <f t="shared" si="9"/>
        <v>0.35</v>
      </c>
      <c r="I16" s="41">
        <f t="shared" si="9"/>
        <v>63999.65</v>
      </c>
      <c r="J16" s="42">
        <f t="shared" si="9"/>
        <v>0.35</v>
      </c>
      <c r="K16" s="43">
        <f t="shared" si="9"/>
        <v>0</v>
      </c>
      <c r="L16" s="44">
        <f t="shared" si="9"/>
        <v>1</v>
      </c>
    </row>
    <row r="17" spans="1:12" x14ac:dyDescent="0.25">
      <c r="A17" s="46" t="s">
        <v>13</v>
      </c>
      <c r="L17" s="45"/>
    </row>
    <row r="18" spans="1:12" x14ac:dyDescent="0.25">
      <c r="A18" s="47" t="s">
        <v>23</v>
      </c>
      <c r="B18" s="48"/>
      <c r="C18" s="48"/>
      <c r="D18" s="48"/>
      <c r="E18" s="48"/>
      <c r="F18" s="48"/>
      <c r="G18" s="48"/>
      <c r="H18" s="48"/>
      <c r="I18" s="48"/>
      <c r="J18" s="48"/>
    </row>
    <row r="19" spans="1:12" x14ac:dyDescent="0.25">
      <c r="A19" s="47" t="s">
        <v>16</v>
      </c>
      <c r="B19" s="48"/>
      <c r="C19" s="48"/>
      <c r="D19" s="48"/>
      <c r="E19" s="48"/>
      <c r="F19" s="48"/>
      <c r="G19" s="48"/>
      <c r="H19" s="48"/>
      <c r="I19" s="48"/>
      <c r="J19" s="48"/>
    </row>
  </sheetData>
  <mergeCells count="6">
    <mergeCell ref="A18:J18"/>
    <mergeCell ref="A19:J19"/>
    <mergeCell ref="F7:F8"/>
    <mergeCell ref="A7:A8"/>
    <mergeCell ref="B7:B8"/>
    <mergeCell ref="C7:C8"/>
  </mergeCells>
  <phoneticPr fontId="7" type="noConversion"/>
  <conditionalFormatting sqref="B16">
    <cfRule type="cellIs" dxfId="0" priority="1" stopIfTrue="1" operator="notEqual">
      <formula>$E$16</formula>
    </cfRule>
  </conditionalFormatting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cp:lastPrinted>2019-10-02T18:02:15Z</cp:lastPrinted>
  <dcterms:created xsi:type="dcterms:W3CDTF">2011-08-11T15:02:45Z</dcterms:created>
  <dcterms:modified xsi:type="dcterms:W3CDTF">2025-10-08T18:39:38Z</dcterms:modified>
</cp:coreProperties>
</file>