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L:\HRTM-10\POOLED FUND\A - Complete List of Pooled Fund Projects\TPF &amp; SPR Projects\TPF-5(209)--Newman--Solicit 1205\"/>
    </mc:Choice>
  </mc:AlternateContent>
  <xr:revisionPtr revIDLastSave="0" documentId="8_{6B36801D-1703-4BCC-B481-803CA44773E7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Master" sheetId="1" r:id="rId1"/>
    <sheet name="Backup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78" i="1" l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11" i="1"/>
  <c r="H12" i="1"/>
  <c r="H13" i="1"/>
  <c r="H14" i="1"/>
  <c r="H15" i="1"/>
  <c r="H16" i="1"/>
  <c r="H17" i="1"/>
  <c r="H18" i="1"/>
  <c r="H19" i="1"/>
  <c r="H20" i="1"/>
  <c r="H21" i="1"/>
  <c r="H22" i="1"/>
  <c r="H8" i="1"/>
  <c r="H9" i="1"/>
  <c r="H10" i="1"/>
  <c r="L69" i="4"/>
  <c r="L68" i="4"/>
  <c r="L67" i="4"/>
  <c r="L66" i="4"/>
  <c r="L65" i="4"/>
  <c r="L64" i="4"/>
  <c r="L63" i="4"/>
  <c r="L62" i="4"/>
  <c r="L61" i="4"/>
  <c r="L60" i="4"/>
  <c r="L59" i="4"/>
  <c r="L58" i="4"/>
  <c r="L57" i="4"/>
  <c r="L56" i="4"/>
  <c r="L55" i="4"/>
  <c r="L54" i="4"/>
  <c r="L53" i="4"/>
  <c r="L52" i="4"/>
  <c r="L51" i="4"/>
  <c r="L50" i="4"/>
  <c r="L49" i="4"/>
  <c r="L48" i="4"/>
  <c r="L47" i="4"/>
  <c r="L46" i="4"/>
  <c r="L45" i="4"/>
  <c r="L44" i="4"/>
  <c r="L43" i="4"/>
  <c r="L42" i="4"/>
  <c r="L41" i="4"/>
  <c r="L40" i="4"/>
  <c r="L39" i="4"/>
  <c r="L38" i="4"/>
  <c r="L37" i="4"/>
  <c r="L36" i="4"/>
  <c r="L35" i="4"/>
  <c r="L34" i="4"/>
  <c r="L33" i="4"/>
  <c r="L32" i="4"/>
  <c r="L31" i="4"/>
  <c r="L30" i="4"/>
  <c r="L29" i="4"/>
  <c r="L28" i="4"/>
  <c r="L27" i="4"/>
  <c r="L26" i="4"/>
  <c r="L25" i="4"/>
  <c r="L24" i="4"/>
  <c r="L23" i="4"/>
  <c r="L22" i="4"/>
  <c r="L21" i="4"/>
  <c r="L20" i="4"/>
  <c r="L19" i="4"/>
  <c r="L18" i="4"/>
  <c r="L17" i="4"/>
  <c r="L16" i="4"/>
  <c r="L15" i="4"/>
  <c r="L14" i="4"/>
  <c r="L13" i="4"/>
  <c r="L12" i="4"/>
  <c r="L11" i="4"/>
  <c r="L10" i="4"/>
  <c r="C78" i="4"/>
  <c r="G78" i="1" l="1"/>
  <c r="G78" i="4" l="1"/>
  <c r="F78" i="4"/>
  <c r="H18" i="4" l="1"/>
  <c r="I18" i="4" s="1"/>
  <c r="H23" i="4"/>
  <c r="I23" i="4" s="1"/>
  <c r="H22" i="4"/>
  <c r="I22" i="4" s="1"/>
  <c r="H24" i="4"/>
  <c r="I24" i="4" s="1"/>
  <c r="H20" i="4"/>
  <c r="I20" i="4" s="1"/>
  <c r="H12" i="4"/>
  <c r="H19" i="4"/>
  <c r="I19" i="4" s="1"/>
  <c r="H21" i="4"/>
  <c r="I21" i="4" s="1"/>
  <c r="H72" i="4"/>
  <c r="H73" i="4"/>
  <c r="H10" i="4"/>
  <c r="H26" i="4"/>
  <c r="I26" i="4" s="1"/>
  <c r="H34" i="4"/>
  <c r="I34" i="4" s="1"/>
  <c r="H42" i="4"/>
  <c r="I42" i="4" s="1"/>
  <c r="H50" i="4"/>
  <c r="I50" i="4" s="1"/>
  <c r="H58" i="4"/>
  <c r="I58" i="4" s="1"/>
  <c r="H66" i="4"/>
  <c r="I66" i="4" s="1"/>
  <c r="H74" i="4"/>
  <c r="I74" i="4" s="1"/>
  <c r="H28" i="4"/>
  <c r="I28" i="4" s="1"/>
  <c r="H44" i="4"/>
  <c r="I44" i="4" s="1"/>
  <c r="H52" i="4"/>
  <c r="I52" i="4" s="1"/>
  <c r="H68" i="4"/>
  <c r="I68" i="4" s="1"/>
  <c r="H62" i="4"/>
  <c r="I62" i="4" s="1"/>
  <c r="H15" i="4"/>
  <c r="H39" i="4"/>
  <c r="I39" i="4" s="1"/>
  <c r="H71" i="4"/>
  <c r="I71" i="4" s="1"/>
  <c r="H25" i="4"/>
  <c r="I25" i="4" s="1"/>
  <c r="H49" i="4"/>
  <c r="I49" i="4" s="1"/>
  <c r="H11" i="4"/>
  <c r="H27" i="4"/>
  <c r="I27" i="4" s="1"/>
  <c r="H35" i="4"/>
  <c r="I35" i="4" s="1"/>
  <c r="H43" i="4"/>
  <c r="I43" i="4" s="1"/>
  <c r="H51" i="4"/>
  <c r="I51" i="4" s="1"/>
  <c r="H59" i="4"/>
  <c r="I59" i="4" s="1"/>
  <c r="H67" i="4"/>
  <c r="I67" i="4" s="1"/>
  <c r="H75" i="4"/>
  <c r="I75" i="4" s="1"/>
  <c r="H36" i="4"/>
  <c r="I36" i="4" s="1"/>
  <c r="H60" i="4"/>
  <c r="I60" i="4" s="1"/>
  <c r="H54" i="4"/>
  <c r="I54" i="4" s="1"/>
  <c r="H47" i="4"/>
  <c r="I47" i="4" s="1"/>
  <c r="H16" i="4"/>
  <c r="H33" i="4"/>
  <c r="I33" i="4" s="1"/>
  <c r="H55" i="4"/>
  <c r="I55" i="4" s="1"/>
  <c r="H32" i="4"/>
  <c r="I32" i="4" s="1"/>
  <c r="H13" i="4"/>
  <c r="H29" i="4"/>
  <c r="I29" i="4" s="1"/>
  <c r="H37" i="4"/>
  <c r="I37" i="4" s="1"/>
  <c r="H45" i="4"/>
  <c r="I45" i="4" s="1"/>
  <c r="H53" i="4"/>
  <c r="I53" i="4" s="1"/>
  <c r="H61" i="4"/>
  <c r="I61" i="4" s="1"/>
  <c r="H69" i="4"/>
  <c r="I69" i="4" s="1"/>
  <c r="H30" i="4"/>
  <c r="I30" i="4" s="1"/>
  <c r="H46" i="4"/>
  <c r="I46" i="4" s="1"/>
  <c r="H63" i="4"/>
  <c r="I63" i="4" s="1"/>
  <c r="H40" i="4"/>
  <c r="I40" i="4" s="1"/>
  <c r="H48" i="4"/>
  <c r="I48" i="4" s="1"/>
  <c r="H56" i="4"/>
  <c r="I56" i="4" s="1"/>
  <c r="H17" i="4"/>
  <c r="H57" i="4"/>
  <c r="I57" i="4" s="1"/>
  <c r="H14" i="4"/>
  <c r="H38" i="4"/>
  <c r="I38" i="4" s="1"/>
  <c r="H70" i="4"/>
  <c r="I70" i="4" s="1"/>
  <c r="H31" i="4"/>
  <c r="I31" i="4" s="1"/>
  <c r="H64" i="4"/>
  <c r="I64" i="4" s="1"/>
  <c r="H41" i="4"/>
  <c r="I41" i="4" s="1"/>
  <c r="H65" i="4"/>
  <c r="I65" i="4" s="1"/>
  <c r="H9" i="4"/>
  <c r="E78" i="1"/>
  <c r="D78" i="1"/>
  <c r="I12" i="4" l="1"/>
  <c r="J21" i="4"/>
  <c r="K21" i="4" s="1"/>
  <c r="J20" i="4"/>
  <c r="K20" i="4" s="1"/>
  <c r="J24" i="4"/>
  <c r="K24" i="4" s="1"/>
  <c r="J22" i="4"/>
  <c r="K22" i="4" s="1"/>
  <c r="J19" i="4"/>
  <c r="K19" i="4" s="1"/>
  <c r="J23" i="4"/>
  <c r="K23" i="4" s="1"/>
  <c r="J18" i="4"/>
  <c r="K18" i="4" s="1"/>
  <c r="I73" i="4"/>
  <c r="I72" i="4"/>
  <c r="J26" i="4"/>
  <c r="K26" i="4" s="1"/>
  <c r="J67" i="4"/>
  <c r="K67" i="4" s="1"/>
  <c r="J64" i="4"/>
  <c r="K64" i="4" s="1"/>
  <c r="J59" i="4"/>
  <c r="K59" i="4" s="1"/>
  <c r="J71" i="4"/>
  <c r="K71" i="4" s="1"/>
  <c r="J74" i="4"/>
  <c r="K74" i="4" s="1"/>
  <c r="J65" i="4"/>
  <c r="K65" i="4" s="1"/>
  <c r="J75" i="4"/>
  <c r="K75" i="4" s="1"/>
  <c r="J56" i="4"/>
  <c r="K56" i="4" s="1"/>
  <c r="J25" i="4"/>
  <c r="K25" i="4" s="1"/>
  <c r="J48" i="4"/>
  <c r="K48" i="4" s="1"/>
  <c r="I16" i="4"/>
  <c r="J39" i="4"/>
  <c r="K39" i="4" s="1"/>
  <c r="J66" i="4"/>
  <c r="K66" i="4" s="1"/>
  <c r="J61" i="4"/>
  <c r="K61" i="4" s="1"/>
  <c r="J44" i="4"/>
  <c r="K44" i="4" s="1"/>
  <c r="J53" i="4"/>
  <c r="K53" i="4" s="1"/>
  <c r="J28" i="4"/>
  <c r="K28" i="4" s="1"/>
  <c r="J45" i="4"/>
  <c r="K45" i="4" s="1"/>
  <c r="J31" i="4"/>
  <c r="K31" i="4" s="1"/>
  <c r="J37" i="4"/>
  <c r="K37" i="4" s="1"/>
  <c r="J70" i="4"/>
  <c r="K70" i="4" s="1"/>
  <c r="J29" i="4"/>
  <c r="K29" i="4" s="1"/>
  <c r="J43" i="4"/>
  <c r="K43" i="4" s="1"/>
  <c r="I15" i="4"/>
  <c r="J38" i="4"/>
  <c r="K38" i="4" s="1"/>
  <c r="I13" i="4"/>
  <c r="J35" i="4"/>
  <c r="K35" i="4" s="1"/>
  <c r="J50" i="4"/>
  <c r="K50" i="4" s="1"/>
  <c r="I14" i="4"/>
  <c r="J30" i="4"/>
  <c r="K30" i="4" s="1"/>
  <c r="J32" i="4"/>
  <c r="K32" i="4" s="1"/>
  <c r="J60" i="4"/>
  <c r="K60" i="4" s="1"/>
  <c r="J27" i="4"/>
  <c r="K27" i="4" s="1"/>
  <c r="J68" i="4"/>
  <c r="K68" i="4" s="1"/>
  <c r="J42" i="4"/>
  <c r="K42" i="4" s="1"/>
  <c r="I17" i="4"/>
  <c r="J49" i="4"/>
  <c r="K49" i="4" s="1"/>
  <c r="J41" i="4"/>
  <c r="K41" i="4" s="1"/>
  <c r="J33" i="4"/>
  <c r="K33" i="4" s="1"/>
  <c r="I10" i="4"/>
  <c r="J40" i="4"/>
  <c r="K40" i="4" s="1"/>
  <c r="J51" i="4"/>
  <c r="K51" i="4" s="1"/>
  <c r="J63" i="4"/>
  <c r="K63" i="4" s="1"/>
  <c r="J47" i="4"/>
  <c r="K47" i="4" s="1"/>
  <c r="J58" i="4"/>
  <c r="K58" i="4" s="1"/>
  <c r="J46" i="4"/>
  <c r="K46" i="4" s="1"/>
  <c r="J54" i="4"/>
  <c r="K54" i="4" s="1"/>
  <c r="J62" i="4"/>
  <c r="K62" i="4" s="1"/>
  <c r="J57" i="4"/>
  <c r="K57" i="4" s="1"/>
  <c r="J69" i="4"/>
  <c r="K69" i="4" s="1"/>
  <c r="J55" i="4"/>
  <c r="K55" i="4" s="1"/>
  <c r="J36" i="4"/>
  <c r="K36" i="4" s="1"/>
  <c r="I11" i="4"/>
  <c r="J52" i="4"/>
  <c r="K52" i="4" s="1"/>
  <c r="J34" i="4"/>
  <c r="K34" i="4" s="1"/>
  <c r="I9" i="4"/>
  <c r="F52" i="1"/>
  <c r="F73" i="1"/>
  <c r="H78" i="1"/>
  <c r="F17" i="1"/>
  <c r="F25" i="1"/>
  <c r="F33" i="1"/>
  <c r="F41" i="1"/>
  <c r="F49" i="1"/>
  <c r="F58" i="1"/>
  <c r="F66" i="1"/>
  <c r="F11" i="1"/>
  <c r="F18" i="1"/>
  <c r="F26" i="1"/>
  <c r="F34" i="1"/>
  <c r="F42" i="1"/>
  <c r="F50" i="1"/>
  <c r="F59" i="1"/>
  <c r="F67" i="1"/>
  <c r="F12" i="1"/>
  <c r="I12" i="1" s="1"/>
  <c r="F27" i="1"/>
  <c r="F35" i="1"/>
  <c r="F43" i="1"/>
  <c r="F51" i="1"/>
  <c r="F60" i="1"/>
  <c r="F68" i="1"/>
  <c r="F13" i="1"/>
  <c r="F20" i="1"/>
  <c r="I20" i="1" s="1"/>
  <c r="F28" i="1"/>
  <c r="F36" i="1"/>
  <c r="F44" i="1"/>
  <c r="F53" i="1"/>
  <c r="F61" i="1"/>
  <c r="F69" i="1"/>
  <c r="F14" i="1"/>
  <c r="F29" i="1"/>
  <c r="I29" i="1" s="1"/>
  <c r="F37" i="1"/>
  <c r="F45" i="1"/>
  <c r="F54" i="1"/>
  <c r="F62" i="1"/>
  <c r="F70" i="1"/>
  <c r="F15" i="1"/>
  <c r="F30" i="1"/>
  <c r="F38" i="1"/>
  <c r="I38" i="1" s="1"/>
  <c r="F63" i="1"/>
  <c r="F71" i="1"/>
  <c r="F16" i="1"/>
  <c r="F31" i="1"/>
  <c r="F39" i="1"/>
  <c r="F47" i="1"/>
  <c r="F56" i="1"/>
  <c r="I56" i="1" s="1"/>
  <c r="F64" i="1"/>
  <c r="I64" i="1" s="1"/>
  <c r="F72" i="1"/>
  <c r="F32" i="1"/>
  <c r="F40" i="1"/>
  <c r="F48" i="1"/>
  <c r="F57" i="1"/>
  <c r="F65" i="1"/>
  <c r="F74" i="1"/>
  <c r="F55" i="1"/>
  <c r="I55" i="1" s="1"/>
  <c r="F19" i="1"/>
  <c r="F46" i="1"/>
  <c r="F21" i="1"/>
  <c r="F22" i="1"/>
  <c r="F23" i="1"/>
  <c r="F24" i="1"/>
  <c r="F8" i="1"/>
  <c r="H78" i="4"/>
  <c r="F9" i="1"/>
  <c r="F10" i="1"/>
  <c r="I11" i="1" l="1"/>
  <c r="I30" i="1"/>
  <c r="I14" i="1"/>
  <c r="I66" i="1"/>
  <c r="I24" i="1"/>
  <c r="I47" i="1"/>
  <c r="I69" i="1"/>
  <c r="I59" i="1"/>
  <c r="I58" i="1"/>
  <c r="I23" i="1"/>
  <c r="I39" i="1"/>
  <c r="I70" i="1"/>
  <c r="I60" i="1"/>
  <c r="I49" i="1"/>
  <c r="I22" i="1"/>
  <c r="I31" i="1"/>
  <c r="I51" i="1"/>
  <c r="I42" i="1"/>
  <c r="I40" i="1"/>
  <c r="I54" i="1"/>
  <c r="I43" i="1"/>
  <c r="I33" i="1"/>
  <c r="I46" i="1"/>
  <c r="I32" i="1"/>
  <c r="I71" i="1"/>
  <c r="I45" i="1"/>
  <c r="I36" i="1"/>
  <c r="I35" i="1"/>
  <c r="I26" i="1"/>
  <c r="I25" i="1"/>
  <c r="I74" i="1"/>
  <c r="I13" i="1"/>
  <c r="I73" i="1"/>
  <c r="I65" i="1"/>
  <c r="I15" i="1"/>
  <c r="I68" i="1"/>
  <c r="I52" i="1"/>
  <c r="I57" i="1"/>
  <c r="I61" i="1"/>
  <c r="I50" i="1"/>
  <c r="I48" i="1"/>
  <c r="I62" i="1"/>
  <c r="I53" i="1"/>
  <c r="I41" i="1"/>
  <c r="I21" i="1"/>
  <c r="I16" i="1"/>
  <c r="I44" i="1"/>
  <c r="I34" i="1"/>
  <c r="I19" i="1"/>
  <c r="I72" i="1"/>
  <c r="I63" i="1"/>
  <c r="I37" i="1"/>
  <c r="I28" i="1"/>
  <c r="I27" i="1"/>
  <c r="I18" i="1"/>
  <c r="I17" i="1"/>
  <c r="I67" i="1"/>
  <c r="I9" i="1"/>
  <c r="I10" i="1"/>
  <c r="I8" i="1"/>
  <c r="J12" i="4"/>
  <c r="K12" i="4" s="1"/>
  <c r="J73" i="4"/>
  <c r="K73" i="4" s="1"/>
  <c r="J72" i="4"/>
  <c r="K72" i="4" s="1"/>
  <c r="J11" i="4"/>
  <c r="K11" i="4" s="1"/>
  <c r="J13" i="4"/>
  <c r="K13" i="4" s="1"/>
  <c r="J17" i="4"/>
  <c r="K17" i="4" s="1"/>
  <c r="J15" i="4"/>
  <c r="K15" i="4" s="1"/>
  <c r="J14" i="4"/>
  <c r="K14" i="4" s="1"/>
  <c r="J10" i="4"/>
  <c r="K10" i="4" s="1"/>
  <c r="J16" i="4"/>
  <c r="K16" i="4" s="1"/>
  <c r="J9" i="4"/>
  <c r="I80" i="4"/>
  <c r="F78" i="1"/>
  <c r="K9" i="4" l="1"/>
  <c r="I78" i="1"/>
  <c r="I78" i="4" l="1"/>
  <c r="M22" i="4" l="1"/>
  <c r="M19" i="4"/>
  <c r="M21" i="4"/>
  <c r="M23" i="4"/>
  <c r="M18" i="4"/>
  <c r="M20" i="4"/>
  <c r="M24" i="4"/>
  <c r="M12" i="4"/>
  <c r="M72" i="4"/>
  <c r="M73" i="4"/>
  <c r="M59" i="4"/>
  <c r="M75" i="4"/>
  <c r="M44" i="4"/>
  <c r="M43" i="4"/>
  <c r="M35" i="4"/>
  <c r="M42" i="4"/>
  <c r="M69" i="4"/>
  <c r="M37" i="4"/>
  <c r="M60" i="4"/>
  <c r="M34" i="4"/>
  <c r="M39" i="4"/>
  <c r="M36" i="4"/>
  <c r="M27" i="4"/>
  <c r="M58" i="4"/>
  <c r="M52" i="4"/>
  <c r="M26" i="4"/>
  <c r="M31" i="4"/>
  <c r="M32" i="4"/>
  <c r="M33" i="4"/>
  <c r="M63" i="4"/>
  <c r="M54" i="4"/>
  <c r="M67" i="4"/>
  <c r="M53" i="4"/>
  <c r="M55" i="4"/>
  <c r="M50" i="4"/>
  <c r="M47" i="4"/>
  <c r="M28" i="4"/>
  <c r="M61" i="4"/>
  <c r="M48" i="4"/>
  <c r="M71" i="4"/>
  <c r="M56" i="4"/>
  <c r="M62" i="4"/>
  <c r="M65" i="4"/>
  <c r="M64" i="4"/>
  <c r="M74" i="4"/>
  <c r="M25" i="4"/>
  <c r="M66" i="4"/>
  <c r="M70" i="4"/>
  <c r="M38" i="4"/>
  <c r="M49" i="4"/>
  <c r="M40" i="4"/>
  <c r="M45" i="4"/>
  <c r="M29" i="4"/>
  <c r="M68" i="4"/>
  <c r="M51" i="4"/>
  <c r="M57" i="4"/>
  <c r="M30" i="4"/>
  <c r="M41" i="4"/>
  <c r="M46" i="4"/>
  <c r="M10" i="4"/>
  <c r="M13" i="4"/>
  <c r="M17" i="4"/>
  <c r="M16" i="4"/>
  <c r="M15" i="4"/>
  <c r="M11" i="4"/>
  <c r="M14" i="4"/>
  <c r="M9" i="4"/>
  <c r="M78" i="4" l="1"/>
  <c r="K78" i="4"/>
  <c r="J78" i="4"/>
  <c r="L9" i="4" l="1"/>
  <c r="L72" i="4"/>
  <c r="L73" i="4"/>
  <c r="L71" i="4"/>
  <c r="L74" i="4"/>
  <c r="L75" i="4"/>
  <c r="L70" i="4"/>
  <c r="L78" i="4" l="1"/>
</calcChain>
</file>

<file path=xl/sharedStrings.xml><?xml version="1.0" encoding="utf-8"?>
<sst xmlns="http://schemas.openxmlformats.org/spreadsheetml/2006/main" count="261" uniqueCount="51">
  <si>
    <t>Final</t>
  </si>
  <si>
    <t>State</t>
  </si>
  <si>
    <t>$ Committed on Website</t>
  </si>
  <si>
    <t>Program Code (e.g., L560)</t>
  </si>
  <si>
    <t>Contribution Percentage</t>
  </si>
  <si>
    <t>Invoice Amount</t>
  </si>
  <si>
    <t>Originally Obligated in FMIS</t>
  </si>
  <si>
    <t>Currently Obligated in FMIS</t>
  </si>
  <si>
    <t>Total Expenditures Per State</t>
  </si>
  <si>
    <t xml:space="preserve">Actual Expense % </t>
  </si>
  <si>
    <t>Q560</t>
  </si>
  <si>
    <t>L56E</t>
  </si>
  <si>
    <t>Note:</t>
  </si>
  <si>
    <t>as of DATE</t>
  </si>
  <si>
    <t>Remaing Project Funds</t>
  </si>
  <si>
    <t>UDO Funds to Return to Partners (based on Cont %)</t>
  </si>
  <si>
    <t>Total Project Funds</t>
  </si>
  <si>
    <t>Total Expenditures</t>
  </si>
  <si>
    <t>Project Manager: Antonio Nieves</t>
  </si>
  <si>
    <t>Project No.: TPF-5(209)</t>
  </si>
  <si>
    <t>as of DATE: 4/19/2023</t>
  </si>
  <si>
    <t xml:space="preserve">Program Code </t>
  </si>
  <si>
    <t>M560</t>
  </si>
  <si>
    <t>H560</t>
  </si>
  <si>
    <t>L560</t>
  </si>
  <si>
    <t>L55E</t>
  </si>
  <si>
    <t>M550</t>
  </si>
  <si>
    <t>Program Code Fiscal Year</t>
  </si>
  <si>
    <t>California</t>
  </si>
  <si>
    <t>Florida</t>
  </si>
  <si>
    <t>Georgia</t>
  </si>
  <si>
    <t>Idaho</t>
  </si>
  <si>
    <t>Iowa</t>
  </si>
  <si>
    <t>Kansas</t>
  </si>
  <si>
    <t xml:space="preserve">Kansas </t>
  </si>
  <si>
    <t>Maryland</t>
  </si>
  <si>
    <t>Michigan</t>
  </si>
  <si>
    <t>Minnesota</t>
  </si>
  <si>
    <t>Missouri</t>
  </si>
  <si>
    <t xml:space="preserve">Nebraska </t>
  </si>
  <si>
    <t xml:space="preserve">North Dakota </t>
  </si>
  <si>
    <t>Ohio</t>
  </si>
  <si>
    <t xml:space="preserve">Ohio </t>
  </si>
  <si>
    <t xml:space="preserve">Oklahoma </t>
  </si>
  <si>
    <t xml:space="preserve">Oregon </t>
  </si>
  <si>
    <t>Oregon</t>
  </si>
  <si>
    <t xml:space="preserve">South Carolina </t>
  </si>
  <si>
    <t>Texas</t>
  </si>
  <si>
    <t xml:space="preserve">Washington </t>
  </si>
  <si>
    <t>Fiscal Year Committed on Website</t>
  </si>
  <si>
    <t>0860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</si>
</sst>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10"/>
      <name val="Times New Roman"/>
      <family val="1"/>
    </font>
    <font>
      <b/>
      <u/>
      <sz val="11"/>
      <name val="Times New Roman"/>
      <family val="1"/>
    </font>
    <font>
      <sz val="11"/>
      <color rgb="FFFF0000"/>
      <name val="Times New Roman"/>
      <family val="1"/>
    </font>
    <font>
      <sz val="11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99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92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164" fontId="3" fillId="0" borderId="0" xfId="0" applyNumberFormat="1" applyFont="1" applyFill="1"/>
    <xf numFmtId="0" fontId="3" fillId="0" borderId="0" xfId="0" applyFont="1"/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 applyAlignment="1"/>
    <xf numFmtId="0" fontId="3" fillId="0" borderId="0" xfId="0" applyFont="1" applyBorder="1" applyAlignment="1"/>
    <xf numFmtId="0" fontId="3" fillId="0" borderId="0" xfId="0" applyFont="1" applyBorder="1" applyAlignment="1">
      <alignment horizontal="center"/>
    </xf>
    <xf numFmtId="0" fontId="2" fillId="0" borderId="0" xfId="0" applyFont="1" applyFill="1" applyBorder="1" applyAlignment="1"/>
    <xf numFmtId="0" fontId="3" fillId="0" borderId="0" xfId="0" applyFont="1" applyFill="1" applyBorder="1" applyAlignment="1">
      <alignment horizontal="left"/>
    </xf>
    <xf numFmtId="0" fontId="3" fillId="0" borderId="0" xfId="0" applyFont="1" applyAlignment="1">
      <alignment horizontal="left"/>
    </xf>
    <xf numFmtId="0" fontId="2" fillId="0" borderId="0" xfId="0" applyFont="1" applyFill="1" applyBorder="1" applyAlignment="1">
      <alignment horizontal="right"/>
    </xf>
    <xf numFmtId="0" fontId="3" fillId="0" borderId="0" xfId="0" applyFont="1" applyAlignment="1">
      <alignment horizontal="right"/>
    </xf>
    <xf numFmtId="0" fontId="2" fillId="0" borderId="0" xfId="0" applyFont="1" applyFill="1" applyBorder="1" applyAlignment="1">
      <alignment horizontal="center"/>
    </xf>
    <xf numFmtId="0" fontId="3" fillId="0" borderId="0" xfId="0" applyFont="1" applyBorder="1"/>
    <xf numFmtId="0" fontId="3" fillId="0" borderId="0" xfId="0" applyFont="1" applyFill="1" applyAlignment="1">
      <alignment horizontal="center" vertical="top"/>
    </xf>
    <xf numFmtId="0" fontId="2" fillId="0" borderId="0" xfId="0" applyFont="1" applyFill="1" applyBorder="1" applyAlignment="1">
      <alignment wrapText="1"/>
    </xf>
    <xf numFmtId="0" fontId="2" fillId="2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3" fillId="0" borderId="1" xfId="0" applyFont="1" applyBorder="1"/>
    <xf numFmtId="0" fontId="3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wrapText="1"/>
    </xf>
    <xf numFmtId="164" fontId="4" fillId="0" borderId="2" xfId="0" applyNumberFormat="1" applyFont="1" applyFill="1" applyBorder="1" applyAlignment="1">
      <alignment horizontal="center"/>
    </xf>
    <xf numFmtId="43" fontId="3" fillId="0" borderId="3" xfId="1" applyFont="1" applyFill="1" applyBorder="1" applyAlignment="1">
      <alignment horizontal="right"/>
    </xf>
    <xf numFmtId="10" fontId="3" fillId="0" borderId="3" xfId="0" applyNumberFormat="1" applyFont="1" applyFill="1" applyBorder="1" applyAlignment="1">
      <alignment horizontal="right"/>
    </xf>
    <xf numFmtId="43" fontId="3" fillId="0" borderId="3" xfId="1" applyFont="1" applyBorder="1"/>
    <xf numFmtId="43" fontId="3" fillId="0" borderId="3" xfId="1" applyFont="1" applyBorder="1" applyAlignment="1">
      <alignment horizontal="right"/>
    </xf>
    <xf numFmtId="43" fontId="3" fillId="2" borderId="3" xfId="1" applyFont="1" applyFill="1" applyBorder="1" applyAlignment="1">
      <alignment horizontal="right"/>
    </xf>
    <xf numFmtId="10" fontId="3" fillId="0" borderId="3" xfId="0" applyNumberFormat="1" applyFont="1" applyBorder="1" applyAlignment="1">
      <alignment horizontal="right"/>
    </xf>
    <xf numFmtId="0" fontId="3" fillId="0" borderId="4" xfId="0" applyFont="1" applyFill="1" applyBorder="1"/>
    <xf numFmtId="43" fontId="3" fillId="0" borderId="4" xfId="1" applyFont="1" applyFill="1" applyBorder="1" applyAlignment="1">
      <alignment horizontal="right"/>
    </xf>
    <xf numFmtId="0" fontId="3" fillId="0" borderId="4" xfId="0" applyFont="1" applyBorder="1" applyAlignment="1">
      <alignment horizontal="center"/>
    </xf>
    <xf numFmtId="39" fontId="3" fillId="2" borderId="4" xfId="2" applyNumberFormat="1" applyFont="1" applyFill="1" applyBorder="1"/>
    <xf numFmtId="43" fontId="3" fillId="2" borderId="4" xfId="1" applyFont="1" applyFill="1" applyBorder="1"/>
    <xf numFmtId="43" fontId="3" fillId="0" borderId="4" xfId="1" applyFont="1" applyBorder="1"/>
    <xf numFmtId="43" fontId="3" fillId="0" borderId="4" xfId="1" applyFont="1" applyBorder="1" applyAlignment="1">
      <alignment horizontal="right"/>
    </xf>
    <xf numFmtId="43" fontId="3" fillId="2" borderId="4" xfId="1" applyFont="1" applyFill="1" applyBorder="1" applyAlignment="1">
      <alignment horizontal="right"/>
    </xf>
    <xf numFmtId="4" fontId="3" fillId="0" borderId="4" xfId="0" applyNumberFormat="1" applyFont="1" applyBorder="1"/>
    <xf numFmtId="0" fontId="3" fillId="0" borderId="4" xfId="0" applyFont="1" applyFill="1" applyBorder="1" applyAlignment="1">
      <alignment horizontal="center" vertical="top"/>
    </xf>
    <xf numFmtId="164" fontId="2" fillId="2" borderId="4" xfId="0" applyNumberFormat="1" applyFont="1" applyFill="1" applyBorder="1" applyAlignment="1">
      <alignment horizontal="right"/>
    </xf>
    <xf numFmtId="10" fontId="2" fillId="0" borderId="4" xfId="0" applyNumberFormat="1" applyFont="1" applyFill="1" applyBorder="1" applyAlignment="1">
      <alignment horizontal="right"/>
    </xf>
    <xf numFmtId="164" fontId="2" fillId="0" borderId="4" xfId="0" applyNumberFormat="1" applyFont="1" applyFill="1" applyBorder="1" applyAlignment="1">
      <alignment horizontal="right"/>
    </xf>
    <xf numFmtId="10" fontId="2" fillId="0" borderId="4" xfId="0" applyNumberFormat="1" applyFont="1" applyBorder="1"/>
    <xf numFmtId="0" fontId="3" fillId="0" borderId="0" xfId="0" applyFont="1" applyFill="1" applyBorder="1"/>
    <xf numFmtId="0" fontId="5" fillId="0" borderId="0" xfId="0" applyFont="1" applyFill="1" applyBorder="1"/>
    <xf numFmtId="0" fontId="3" fillId="0" borderId="0" xfId="0" applyFont="1" applyFill="1" applyAlignment="1"/>
    <xf numFmtId="0" fontId="3" fillId="0" borderId="0" xfId="0" applyFont="1" applyFill="1" applyBorder="1" applyAlignment="1">
      <alignment wrapText="1"/>
    </xf>
    <xf numFmtId="0" fontId="2" fillId="0" borderId="2" xfId="0" applyFont="1" applyFill="1" applyBorder="1" applyAlignment="1">
      <alignment horizontal="center" wrapText="1"/>
    </xf>
    <xf numFmtId="164" fontId="3" fillId="0" borderId="0" xfId="0" applyNumberFormat="1" applyFont="1" applyFill="1" applyAlignment="1"/>
    <xf numFmtId="43" fontId="3" fillId="0" borderId="0" xfId="0" applyNumberFormat="1" applyFont="1" applyFill="1" applyAlignment="1"/>
    <xf numFmtId="0" fontId="2" fillId="0" borderId="4" xfId="0" applyFont="1" applyFill="1" applyBorder="1"/>
    <xf numFmtId="0" fontId="2" fillId="0" borderId="5" xfId="0" applyNumberFormat="1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 wrapText="1"/>
    </xf>
    <xf numFmtId="0" fontId="2" fillId="0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 wrapText="1"/>
    </xf>
    <xf numFmtId="39" fontId="3" fillId="0" borderId="3" xfId="2" applyNumberFormat="1" applyFont="1" applyFill="1" applyBorder="1"/>
    <xf numFmtId="43" fontId="3" fillId="0" borderId="3" xfId="1" applyFont="1" applyFill="1" applyBorder="1"/>
    <xf numFmtId="39" fontId="3" fillId="0" borderId="4" xfId="2" applyNumberFormat="1" applyFont="1" applyFill="1" applyBorder="1"/>
    <xf numFmtId="43" fontId="3" fillId="0" borderId="4" xfId="1" applyFont="1" applyFill="1" applyBorder="1"/>
    <xf numFmtId="164" fontId="2" fillId="3" borderId="4" xfId="0" applyNumberFormat="1" applyFont="1" applyFill="1" applyBorder="1" applyAlignment="1">
      <alignment horizontal="right"/>
    </xf>
    <xf numFmtId="0" fontId="3" fillId="0" borderId="0" xfId="0" applyFont="1" applyBorder="1" applyAlignment="1">
      <alignment horizontal="left"/>
    </xf>
    <xf numFmtId="0" fontId="2" fillId="0" borderId="1" xfId="0" applyNumberFormat="1" applyFont="1" applyFill="1" applyBorder="1" applyAlignment="1">
      <alignment horizontal="center"/>
    </xf>
    <xf numFmtId="0" fontId="6" fillId="0" borderId="0" xfId="0" applyFont="1" applyFill="1" applyBorder="1" applyAlignment="1">
      <alignment horizontal="left"/>
    </xf>
    <xf numFmtId="0" fontId="3" fillId="0" borderId="3" xfId="0" applyFont="1" applyFill="1" applyBorder="1"/>
    <xf numFmtId="0" fontId="3" fillId="0" borderId="9" xfId="0" applyFont="1" applyFill="1" applyBorder="1" applyAlignment="1">
      <alignment horizontal="center"/>
    </xf>
    <xf numFmtId="39" fontId="3" fillId="4" borderId="3" xfId="2" applyNumberFormat="1" applyFont="1" applyFill="1" applyBorder="1"/>
    <xf numFmtId="43" fontId="3" fillId="4" borderId="3" xfId="1" applyFont="1" applyFill="1" applyBorder="1"/>
    <xf numFmtId="39" fontId="3" fillId="4" borderId="4" xfId="2" applyNumberFormat="1" applyFont="1" applyFill="1" applyBorder="1"/>
    <xf numFmtId="43" fontId="3" fillId="4" borderId="4" xfId="1" applyFont="1" applyFill="1" applyBorder="1"/>
    <xf numFmtId="0" fontId="2" fillId="0" borderId="2" xfId="0" applyNumberFormat="1" applyFont="1" applyFill="1" applyBorder="1" applyAlignment="1">
      <alignment horizontal="center" wrapText="1"/>
    </xf>
    <xf numFmtId="8" fontId="2" fillId="0" borderId="4" xfId="1" applyNumberFormat="1" applyFont="1" applyFill="1" applyBorder="1" applyAlignment="1">
      <alignment horizontal="right"/>
    </xf>
    <xf numFmtId="0" fontId="7" fillId="0" borderId="10" xfId="0" applyFont="1" applyFill="1" applyBorder="1"/>
    <xf numFmtId="0" fontId="7" fillId="0" borderId="3" xfId="0" applyFont="1" applyFill="1" applyBorder="1"/>
    <xf numFmtId="8" fontId="7" fillId="0" borderId="11" xfId="0" applyNumberFormat="1" applyFont="1" applyFill="1" applyBorder="1"/>
    <xf numFmtId="0" fontId="3" fillId="0" borderId="8" xfId="0" applyFont="1" applyFill="1" applyBorder="1" applyAlignment="1">
      <alignment horizontal="center"/>
    </xf>
    <xf numFmtId="0" fontId="7" fillId="0" borderId="4" xfId="0" applyFont="1" applyFill="1" applyBorder="1"/>
    <xf numFmtId="8" fontId="7" fillId="0" borderId="4" xfId="0" applyNumberFormat="1" applyFont="1" applyFill="1" applyBorder="1"/>
    <xf numFmtId="0" fontId="3" fillId="0" borderId="9" xfId="0" quotePrefix="1" applyFont="1" applyFill="1" applyBorder="1" applyAlignment="1">
      <alignment horizont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/>
    </xf>
    <xf numFmtId="0" fontId="3" fillId="0" borderId="0" xfId="0" applyFont="1" applyFill="1" applyAlignment="1">
      <alignment horizontal="right"/>
    </xf>
    <xf numFmtId="0" fontId="3" fillId="0" borderId="4" xfId="0" applyFont="1" applyFill="1" applyBorder="1" applyAlignment="1">
      <alignment horizontal="center"/>
    </xf>
    <xf numFmtId="164" fontId="2" fillId="4" borderId="4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left"/>
    </xf>
    <xf numFmtId="0" fontId="3" fillId="0" borderId="0" xfId="0" applyFont="1" applyBorder="1" applyAlignment="1">
      <alignment horizontal="left"/>
    </xf>
    <xf numFmtId="0" fontId="2" fillId="0" borderId="1" xfId="0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center" wrapText="1"/>
    </xf>
    <xf numFmtId="0" fontId="2" fillId="0" borderId="1" xfId="0" applyNumberFormat="1" applyFont="1" applyFill="1" applyBorder="1" applyAlignment="1">
      <alignment horizontal="center"/>
    </xf>
    <xf numFmtId="0" fontId="2" fillId="0" borderId="2" xfId="0" applyNumberFormat="1" applyFont="1" applyFill="1" applyBorder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1">
    <dxf>
      <fill>
        <patternFill>
          <bgColor indexed="10"/>
        </patternFill>
      </fill>
    </dxf>
  </dxfs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1"/>
  <sheetViews>
    <sheetView tabSelected="1" zoomScale="140" zoomScaleNormal="140" workbookViewId="0">
      <selection activeCell="B52" sqref="B52"/>
    </sheetView>
  </sheetViews>
  <sheetFormatPr defaultColWidth="9.140625" defaultRowHeight="15" x14ac:dyDescent="0.25"/>
  <cols>
    <col min="1" max="1" width="20.42578125" style="6" bestFit="1" customWidth="1"/>
    <col min="2" max="2" width="13.85546875" style="3" bestFit="1" customWidth="1"/>
    <col min="3" max="3" width="12.28515625" style="3" customWidth="1"/>
    <col min="4" max="5" width="14.140625" style="6" customWidth="1"/>
    <col min="6" max="6" width="14.85546875" style="6" customWidth="1"/>
    <col min="7" max="7" width="17.42578125" style="6" customWidth="1"/>
    <col min="8" max="8" width="14.28515625" style="6" customWidth="1"/>
    <col min="9" max="9" width="19.140625" style="6" customWidth="1"/>
    <col min="10" max="16384" width="9.140625" style="6"/>
  </cols>
  <sheetData>
    <row r="1" spans="1:10" x14ac:dyDescent="0.25">
      <c r="A1" s="86" t="s">
        <v>19</v>
      </c>
      <c r="B1" s="87"/>
      <c r="C1" s="81"/>
      <c r="D1" s="2"/>
      <c r="E1" s="3"/>
      <c r="F1" s="4"/>
      <c r="G1" s="3"/>
      <c r="H1" s="3"/>
      <c r="I1" s="3"/>
    </row>
    <row r="2" spans="1:10" x14ac:dyDescent="0.25">
      <c r="A2" s="86" t="s">
        <v>18</v>
      </c>
      <c r="B2" s="87"/>
      <c r="C2" s="7"/>
      <c r="D2" s="8"/>
      <c r="E2" s="9"/>
      <c r="F2" s="10"/>
      <c r="G2" s="3"/>
      <c r="H2" s="11"/>
      <c r="I2" s="11"/>
    </row>
    <row r="3" spans="1:10" x14ac:dyDescent="0.25">
      <c r="A3" s="65" t="s">
        <v>20</v>
      </c>
      <c r="B3" s="12"/>
      <c r="C3" s="7"/>
      <c r="D3" s="8"/>
      <c r="E3" s="9"/>
      <c r="F3" s="10"/>
      <c r="G3" s="3"/>
      <c r="H3" s="11"/>
      <c r="I3" s="11"/>
    </row>
    <row r="4" spans="1:10" x14ac:dyDescent="0.25">
      <c r="B4" s="82"/>
      <c r="C4" s="7"/>
      <c r="D4" s="8"/>
      <c r="E4" s="9"/>
      <c r="F4" s="10"/>
      <c r="G4" s="3"/>
      <c r="H4" s="11"/>
      <c r="I4" s="11"/>
    </row>
    <row r="5" spans="1:10" x14ac:dyDescent="0.25">
      <c r="A5" s="14"/>
      <c r="B5" s="83"/>
      <c r="C5" s="7"/>
      <c r="D5" s="8"/>
      <c r="E5" s="9"/>
      <c r="F5" s="10"/>
      <c r="G5" s="16"/>
      <c r="H5" s="16"/>
      <c r="I5" s="16"/>
      <c r="J5" s="17"/>
    </row>
    <row r="6" spans="1:10" ht="15.75" customHeight="1" thickBot="1" x14ac:dyDescent="0.3">
      <c r="A6" s="12" t="s">
        <v>0</v>
      </c>
      <c r="B6" s="7"/>
      <c r="C6" s="18"/>
      <c r="D6" s="4"/>
      <c r="E6" s="4"/>
      <c r="F6" s="4"/>
      <c r="G6" s="19"/>
      <c r="H6" s="7"/>
      <c r="I6" s="7"/>
      <c r="J6" s="17"/>
    </row>
    <row r="7" spans="1:10" ht="42.75" customHeight="1" thickBot="1" x14ac:dyDescent="0.3">
      <c r="A7" s="54" t="s">
        <v>1</v>
      </c>
      <c r="B7" s="55" t="s">
        <v>2</v>
      </c>
      <c r="C7" s="55" t="s">
        <v>21</v>
      </c>
      <c r="D7" s="55" t="s">
        <v>6</v>
      </c>
      <c r="E7" s="55" t="s">
        <v>7</v>
      </c>
      <c r="F7" s="55" t="s">
        <v>4</v>
      </c>
      <c r="G7" s="56" t="s">
        <v>17</v>
      </c>
      <c r="H7" s="55" t="s">
        <v>14</v>
      </c>
      <c r="I7" s="57" t="s">
        <v>15</v>
      </c>
    </row>
    <row r="8" spans="1:10" x14ac:dyDescent="0.25">
      <c r="A8" s="75" t="s">
        <v>28</v>
      </c>
      <c r="B8" s="76">
        <v>10000</v>
      </c>
      <c r="C8" s="77" t="s">
        <v>11</v>
      </c>
      <c r="D8" s="58">
        <v>10000</v>
      </c>
      <c r="E8" s="59">
        <v>10000</v>
      </c>
      <c r="F8" s="27">
        <f t="shared" ref="F8:F39" si="0">E8/$E$78</f>
        <v>9.7560975609756097E-3</v>
      </c>
      <c r="G8" s="59">
        <v>9011.2187317073167</v>
      </c>
      <c r="H8" s="26">
        <f t="shared" ref="H8:H78" si="1">E8-G8</f>
        <v>988.78126829268331</v>
      </c>
      <c r="I8" s="30">
        <f>F8*H78</f>
        <v>988.78126829268365</v>
      </c>
    </row>
    <row r="9" spans="1:10" x14ac:dyDescent="0.25">
      <c r="A9" s="78" t="s">
        <v>28</v>
      </c>
      <c r="B9" s="79">
        <v>10000</v>
      </c>
      <c r="C9" s="67" t="s">
        <v>11</v>
      </c>
      <c r="D9" s="60">
        <v>10000</v>
      </c>
      <c r="E9" s="61">
        <v>10000</v>
      </c>
      <c r="F9" s="27">
        <f t="shared" si="0"/>
        <v>9.7560975609756097E-3</v>
      </c>
      <c r="G9" s="61">
        <v>9011.2187317073167</v>
      </c>
      <c r="H9" s="33">
        <f t="shared" si="1"/>
        <v>988.78126829268331</v>
      </c>
      <c r="I9" s="30">
        <f>F9*H78</f>
        <v>988.78126829268365</v>
      </c>
    </row>
    <row r="10" spans="1:10" x14ac:dyDescent="0.25">
      <c r="A10" s="78" t="s">
        <v>28</v>
      </c>
      <c r="B10" s="79">
        <v>10000</v>
      </c>
      <c r="C10" s="67" t="s">
        <v>22</v>
      </c>
      <c r="D10" s="60">
        <v>10000</v>
      </c>
      <c r="E10" s="61">
        <v>10000</v>
      </c>
      <c r="F10" s="27">
        <f t="shared" si="0"/>
        <v>9.7560975609756097E-3</v>
      </c>
      <c r="G10" s="61">
        <v>9011.2187317073167</v>
      </c>
      <c r="H10" s="33">
        <f t="shared" si="1"/>
        <v>988.78126829268331</v>
      </c>
      <c r="I10" s="39">
        <f>F10*H78</f>
        <v>988.78126829268365</v>
      </c>
    </row>
    <row r="11" spans="1:10" x14ac:dyDescent="0.25">
      <c r="A11" s="78" t="s">
        <v>28</v>
      </c>
      <c r="B11" s="79">
        <v>0</v>
      </c>
      <c r="C11" s="67"/>
      <c r="D11" s="60">
        <v>0</v>
      </c>
      <c r="E11" s="61">
        <v>0</v>
      </c>
      <c r="F11" s="27">
        <f t="shared" si="0"/>
        <v>0</v>
      </c>
      <c r="G11" s="61">
        <v>0</v>
      </c>
      <c r="H11" s="33">
        <f t="shared" si="1"/>
        <v>0</v>
      </c>
      <c r="I11" s="30">
        <f>F11*H78</f>
        <v>0</v>
      </c>
    </row>
    <row r="12" spans="1:10" x14ac:dyDescent="0.25">
      <c r="A12" s="78" t="s">
        <v>29</v>
      </c>
      <c r="B12" s="79">
        <v>60000</v>
      </c>
      <c r="C12" s="67" t="s">
        <v>11</v>
      </c>
      <c r="D12" s="60">
        <v>60000</v>
      </c>
      <c r="E12" s="61">
        <v>60000</v>
      </c>
      <c r="F12" s="27">
        <f t="shared" si="0"/>
        <v>5.8536585365853662E-2</v>
      </c>
      <c r="G12" s="61">
        <v>54067.312390243911</v>
      </c>
      <c r="H12" s="33">
        <f t="shared" si="1"/>
        <v>5932.6876097560889</v>
      </c>
      <c r="I12" s="30">
        <f>F12*H78</f>
        <v>5932.6876097561026</v>
      </c>
    </row>
    <row r="13" spans="1:10" x14ac:dyDescent="0.25">
      <c r="A13" s="78" t="s">
        <v>30</v>
      </c>
      <c r="B13" s="79">
        <v>10000</v>
      </c>
      <c r="C13" s="67" t="s">
        <v>23</v>
      </c>
      <c r="D13" s="60">
        <v>10000</v>
      </c>
      <c r="E13" s="61">
        <v>10000</v>
      </c>
      <c r="F13" s="27">
        <f t="shared" si="0"/>
        <v>9.7560975609756097E-3</v>
      </c>
      <c r="G13" s="61">
        <v>9011.2187317073167</v>
      </c>
      <c r="H13" s="33">
        <f t="shared" si="1"/>
        <v>988.78126829268331</v>
      </c>
      <c r="I13" s="39">
        <f>F13*H78</f>
        <v>988.78126829268365</v>
      </c>
    </row>
    <row r="14" spans="1:10" x14ac:dyDescent="0.25">
      <c r="A14" s="78" t="s">
        <v>30</v>
      </c>
      <c r="B14" s="79">
        <v>10000</v>
      </c>
      <c r="C14" s="67" t="s">
        <v>10</v>
      </c>
      <c r="D14" s="60">
        <v>10000</v>
      </c>
      <c r="E14" s="61">
        <v>10000</v>
      </c>
      <c r="F14" s="27">
        <f t="shared" si="0"/>
        <v>9.7560975609756097E-3</v>
      </c>
      <c r="G14" s="61">
        <v>9011.2187317073167</v>
      </c>
      <c r="H14" s="33">
        <f t="shared" si="1"/>
        <v>988.78126829268331</v>
      </c>
      <c r="I14" s="30">
        <f>F14*H78</f>
        <v>988.78126829268365</v>
      </c>
    </row>
    <row r="15" spans="1:10" x14ac:dyDescent="0.25">
      <c r="A15" s="78" t="s">
        <v>30</v>
      </c>
      <c r="B15" s="79">
        <v>10000</v>
      </c>
      <c r="C15" s="80" t="s">
        <v>50</v>
      </c>
      <c r="D15" s="60">
        <v>10000</v>
      </c>
      <c r="E15" s="61">
        <v>10000</v>
      </c>
      <c r="F15" s="27">
        <f t="shared" si="0"/>
        <v>9.7560975609756097E-3</v>
      </c>
      <c r="G15" s="61">
        <v>9011.2187317073167</v>
      </c>
      <c r="H15" s="33">
        <f t="shared" si="1"/>
        <v>988.78126829268331</v>
      </c>
      <c r="I15" s="30">
        <f>F15*H78</f>
        <v>988.78126829268365</v>
      </c>
    </row>
    <row r="16" spans="1:10" x14ac:dyDescent="0.25">
      <c r="A16" s="78" t="s">
        <v>31</v>
      </c>
      <c r="B16" s="79">
        <v>5000</v>
      </c>
      <c r="C16" s="67" t="s">
        <v>11</v>
      </c>
      <c r="D16" s="60">
        <v>25000</v>
      </c>
      <c r="E16" s="61">
        <v>25000</v>
      </c>
      <c r="F16" s="27">
        <f t="shared" si="0"/>
        <v>2.4390243902439025E-2</v>
      </c>
      <c r="G16" s="61">
        <v>22528.046829268296</v>
      </c>
      <c r="H16" s="33">
        <f t="shared" si="1"/>
        <v>2471.9531707317037</v>
      </c>
      <c r="I16" s="39">
        <f>F16*H78</f>
        <v>2471.9531707317092</v>
      </c>
    </row>
    <row r="17" spans="1:9" x14ac:dyDescent="0.25">
      <c r="A17" s="78" t="s">
        <v>31</v>
      </c>
      <c r="B17" s="79">
        <v>5000</v>
      </c>
      <c r="C17" s="67"/>
      <c r="D17" s="60">
        <v>0</v>
      </c>
      <c r="E17" s="61">
        <v>0</v>
      </c>
      <c r="F17" s="27">
        <f t="shared" si="0"/>
        <v>0</v>
      </c>
      <c r="G17" s="61">
        <v>0</v>
      </c>
      <c r="H17" s="33">
        <f t="shared" si="1"/>
        <v>0</v>
      </c>
      <c r="I17" s="30">
        <f>F17*H78</f>
        <v>0</v>
      </c>
    </row>
    <row r="18" spans="1:9" x14ac:dyDescent="0.25">
      <c r="A18" s="78" t="s">
        <v>31</v>
      </c>
      <c r="B18" s="79">
        <v>5000</v>
      </c>
      <c r="C18" s="67"/>
      <c r="D18" s="60">
        <v>0</v>
      </c>
      <c r="E18" s="61">
        <v>0</v>
      </c>
      <c r="F18" s="27">
        <f t="shared" si="0"/>
        <v>0</v>
      </c>
      <c r="G18" s="61">
        <v>0</v>
      </c>
      <c r="H18" s="33">
        <f t="shared" si="1"/>
        <v>0</v>
      </c>
      <c r="I18" s="30">
        <f>F18*H78</f>
        <v>0</v>
      </c>
    </row>
    <row r="19" spans="1:9" x14ac:dyDescent="0.25">
      <c r="A19" s="78" t="s">
        <v>31</v>
      </c>
      <c r="B19" s="79">
        <v>5000</v>
      </c>
      <c r="C19" s="67"/>
      <c r="D19" s="60">
        <v>0</v>
      </c>
      <c r="E19" s="61">
        <v>0</v>
      </c>
      <c r="F19" s="27">
        <f t="shared" si="0"/>
        <v>0</v>
      </c>
      <c r="G19" s="61">
        <v>0</v>
      </c>
      <c r="H19" s="33">
        <f t="shared" si="1"/>
        <v>0</v>
      </c>
      <c r="I19" s="39">
        <f>F19*H78</f>
        <v>0</v>
      </c>
    </row>
    <row r="20" spans="1:9" x14ac:dyDescent="0.25">
      <c r="A20" s="78" t="s">
        <v>31</v>
      </c>
      <c r="B20" s="79">
        <v>5000</v>
      </c>
      <c r="C20" s="67"/>
      <c r="D20" s="60">
        <v>0</v>
      </c>
      <c r="E20" s="61">
        <v>0</v>
      </c>
      <c r="F20" s="27">
        <f t="shared" si="0"/>
        <v>0</v>
      </c>
      <c r="G20" s="61">
        <v>0</v>
      </c>
      <c r="H20" s="33">
        <f t="shared" si="1"/>
        <v>0</v>
      </c>
      <c r="I20" s="30">
        <f>F20*H78</f>
        <v>0</v>
      </c>
    </row>
    <row r="21" spans="1:9" x14ac:dyDescent="0.25">
      <c r="A21" s="78" t="s">
        <v>32</v>
      </c>
      <c r="B21" s="79">
        <v>25000</v>
      </c>
      <c r="C21" s="67"/>
      <c r="D21" s="60">
        <v>0</v>
      </c>
      <c r="E21" s="61">
        <v>0</v>
      </c>
      <c r="F21" s="27">
        <f t="shared" si="0"/>
        <v>0</v>
      </c>
      <c r="G21" s="61">
        <v>0</v>
      </c>
      <c r="H21" s="33">
        <f t="shared" si="1"/>
        <v>0</v>
      </c>
      <c r="I21" s="30">
        <f>F21*H78</f>
        <v>0</v>
      </c>
    </row>
    <row r="22" spans="1:9" x14ac:dyDescent="0.25">
      <c r="A22" s="78" t="s">
        <v>32</v>
      </c>
      <c r="B22" s="79">
        <v>25000</v>
      </c>
      <c r="C22" s="67"/>
      <c r="D22" s="60">
        <v>0</v>
      </c>
      <c r="E22" s="61">
        <v>0</v>
      </c>
      <c r="F22" s="27">
        <f t="shared" si="0"/>
        <v>0</v>
      </c>
      <c r="G22" s="61">
        <v>0</v>
      </c>
      <c r="H22" s="33">
        <f t="shared" si="1"/>
        <v>0</v>
      </c>
      <c r="I22" s="39">
        <f>F22*H78</f>
        <v>0</v>
      </c>
    </row>
    <row r="23" spans="1:9" x14ac:dyDescent="0.25">
      <c r="A23" s="78" t="s">
        <v>32</v>
      </c>
      <c r="B23" s="79">
        <v>25000</v>
      </c>
      <c r="C23" s="67"/>
      <c r="D23" s="60">
        <v>0</v>
      </c>
      <c r="E23" s="61">
        <v>0</v>
      </c>
      <c r="F23" s="27">
        <f t="shared" si="0"/>
        <v>0</v>
      </c>
      <c r="G23" s="61">
        <v>0</v>
      </c>
      <c r="H23" s="33">
        <f t="shared" si="1"/>
        <v>0</v>
      </c>
      <c r="I23" s="30">
        <f>F23*H78</f>
        <v>0</v>
      </c>
    </row>
    <row r="24" spans="1:9" x14ac:dyDescent="0.25">
      <c r="A24" s="78" t="s">
        <v>32</v>
      </c>
      <c r="B24" s="79">
        <v>25000</v>
      </c>
      <c r="C24" s="67" t="s">
        <v>11</v>
      </c>
      <c r="D24" s="60">
        <v>25000</v>
      </c>
      <c r="E24" s="61">
        <v>25000</v>
      </c>
      <c r="F24" s="27">
        <f t="shared" si="0"/>
        <v>2.4390243902439025E-2</v>
      </c>
      <c r="G24" s="61">
        <v>22528.046829268296</v>
      </c>
      <c r="H24" s="33">
        <f t="shared" si="1"/>
        <v>2471.9531707317037</v>
      </c>
      <c r="I24" s="30">
        <f>F24*H78</f>
        <v>2471.9531707317092</v>
      </c>
    </row>
    <row r="25" spans="1:9" x14ac:dyDescent="0.25">
      <c r="A25" s="78" t="s">
        <v>32</v>
      </c>
      <c r="B25" s="79">
        <v>25000</v>
      </c>
      <c r="C25" s="67" t="s">
        <v>11</v>
      </c>
      <c r="D25" s="60">
        <v>25000</v>
      </c>
      <c r="E25" s="61">
        <v>25000</v>
      </c>
      <c r="F25" s="27">
        <f t="shared" si="0"/>
        <v>2.4390243902439025E-2</v>
      </c>
      <c r="G25" s="61">
        <v>22528.046829268296</v>
      </c>
      <c r="H25" s="33">
        <f t="shared" si="1"/>
        <v>2471.9531707317037</v>
      </c>
      <c r="I25" s="39">
        <f>F25*H78</f>
        <v>2471.9531707317092</v>
      </c>
    </row>
    <row r="26" spans="1:9" x14ac:dyDescent="0.25">
      <c r="A26" s="78" t="s">
        <v>32</v>
      </c>
      <c r="B26" s="79">
        <v>25000</v>
      </c>
      <c r="C26" s="67" t="s">
        <v>11</v>
      </c>
      <c r="D26" s="60">
        <v>25000</v>
      </c>
      <c r="E26" s="61">
        <v>25000</v>
      </c>
      <c r="F26" s="27">
        <f t="shared" si="0"/>
        <v>2.4390243902439025E-2</v>
      </c>
      <c r="G26" s="61">
        <v>22528.046829268296</v>
      </c>
      <c r="H26" s="33">
        <f t="shared" si="1"/>
        <v>2471.9531707317037</v>
      </c>
      <c r="I26" s="30">
        <f>F26*H78</f>
        <v>2471.9531707317092</v>
      </c>
    </row>
    <row r="27" spans="1:9" x14ac:dyDescent="0.25">
      <c r="A27" s="78" t="s">
        <v>33</v>
      </c>
      <c r="B27" s="79">
        <v>25000</v>
      </c>
      <c r="C27" s="67" t="s">
        <v>22</v>
      </c>
      <c r="D27" s="60">
        <v>25000</v>
      </c>
      <c r="E27" s="61">
        <v>25000</v>
      </c>
      <c r="F27" s="27">
        <f t="shared" si="0"/>
        <v>2.4390243902439025E-2</v>
      </c>
      <c r="G27" s="61">
        <v>22528.046829268296</v>
      </c>
      <c r="H27" s="33">
        <f t="shared" si="1"/>
        <v>2471.9531707317037</v>
      </c>
      <c r="I27" s="30">
        <f>F27*H78</f>
        <v>2471.9531707317092</v>
      </c>
    </row>
    <row r="28" spans="1:9" x14ac:dyDescent="0.25">
      <c r="A28" s="78" t="s">
        <v>34</v>
      </c>
      <c r="B28" s="79">
        <v>0</v>
      </c>
      <c r="C28" s="67"/>
      <c r="D28" s="60">
        <v>0</v>
      </c>
      <c r="E28" s="61">
        <v>0</v>
      </c>
      <c r="F28" s="27">
        <f t="shared" si="0"/>
        <v>0</v>
      </c>
      <c r="G28" s="61">
        <v>0</v>
      </c>
      <c r="H28" s="33">
        <f t="shared" si="1"/>
        <v>0</v>
      </c>
      <c r="I28" s="39">
        <f>F28*H78</f>
        <v>0</v>
      </c>
    </row>
    <row r="29" spans="1:9" x14ac:dyDescent="0.25">
      <c r="A29" s="78" t="s">
        <v>35</v>
      </c>
      <c r="B29" s="79">
        <v>15000</v>
      </c>
      <c r="C29" s="67" t="s">
        <v>22</v>
      </c>
      <c r="D29" s="60">
        <v>15000</v>
      </c>
      <c r="E29" s="61">
        <v>15000</v>
      </c>
      <c r="F29" s="27">
        <f t="shared" si="0"/>
        <v>1.4634146341463415E-2</v>
      </c>
      <c r="G29" s="61">
        <v>13516.828097560978</v>
      </c>
      <c r="H29" s="33">
        <f t="shared" si="1"/>
        <v>1483.1719024390222</v>
      </c>
      <c r="I29" s="30">
        <f>F29*H78</f>
        <v>1483.1719024390256</v>
      </c>
    </row>
    <row r="30" spans="1:9" x14ac:dyDescent="0.25">
      <c r="A30" s="78" t="s">
        <v>35</v>
      </c>
      <c r="B30" s="79">
        <v>0</v>
      </c>
      <c r="C30" s="67"/>
      <c r="D30" s="60">
        <v>0</v>
      </c>
      <c r="E30" s="61">
        <v>0</v>
      </c>
      <c r="F30" s="27">
        <f t="shared" si="0"/>
        <v>0</v>
      </c>
      <c r="G30" s="61">
        <v>0</v>
      </c>
      <c r="H30" s="33">
        <f t="shared" si="1"/>
        <v>0</v>
      </c>
      <c r="I30" s="30">
        <f>F30*H78</f>
        <v>0</v>
      </c>
    </row>
    <row r="31" spans="1:9" x14ac:dyDescent="0.25">
      <c r="A31" s="78" t="s">
        <v>36</v>
      </c>
      <c r="B31" s="79">
        <v>20000</v>
      </c>
      <c r="C31" s="67" t="s">
        <v>24</v>
      </c>
      <c r="D31" s="60">
        <v>20000</v>
      </c>
      <c r="E31" s="61">
        <v>20000</v>
      </c>
      <c r="F31" s="27">
        <f t="shared" si="0"/>
        <v>1.9512195121951219E-2</v>
      </c>
      <c r="G31" s="61">
        <v>18022.437463414633</v>
      </c>
      <c r="H31" s="33">
        <f t="shared" si="1"/>
        <v>1977.5625365853666</v>
      </c>
      <c r="I31" s="39">
        <f>F31*H78</f>
        <v>1977.5625365853673</v>
      </c>
    </row>
    <row r="32" spans="1:9" x14ac:dyDescent="0.25">
      <c r="A32" s="78" t="s">
        <v>36</v>
      </c>
      <c r="B32" s="79">
        <v>20000</v>
      </c>
      <c r="C32" s="67" t="s">
        <v>24</v>
      </c>
      <c r="D32" s="60">
        <v>20000</v>
      </c>
      <c r="E32" s="61">
        <v>20000</v>
      </c>
      <c r="F32" s="27">
        <f t="shared" si="0"/>
        <v>1.9512195121951219E-2</v>
      </c>
      <c r="G32" s="61">
        <v>18022.437463414633</v>
      </c>
      <c r="H32" s="33">
        <f t="shared" si="1"/>
        <v>1977.5625365853666</v>
      </c>
      <c r="I32" s="30">
        <f>F32*H78</f>
        <v>1977.5625365853673</v>
      </c>
    </row>
    <row r="33" spans="1:9" x14ac:dyDescent="0.25">
      <c r="A33" s="78" t="s">
        <v>36</v>
      </c>
      <c r="B33" s="79">
        <v>20000</v>
      </c>
      <c r="C33" s="67" t="s">
        <v>11</v>
      </c>
      <c r="D33" s="60">
        <v>20000</v>
      </c>
      <c r="E33" s="61">
        <v>20000</v>
      </c>
      <c r="F33" s="27">
        <f t="shared" si="0"/>
        <v>1.9512195121951219E-2</v>
      </c>
      <c r="G33" s="61">
        <v>18022.437463414633</v>
      </c>
      <c r="H33" s="33">
        <f t="shared" si="1"/>
        <v>1977.5625365853666</v>
      </c>
      <c r="I33" s="30">
        <f>F33*H78</f>
        <v>1977.5625365853673</v>
      </c>
    </row>
    <row r="34" spans="1:9" x14ac:dyDescent="0.25">
      <c r="A34" s="78" t="s">
        <v>36</v>
      </c>
      <c r="B34" s="79">
        <v>20000</v>
      </c>
      <c r="C34" s="67" t="s">
        <v>22</v>
      </c>
      <c r="D34" s="60">
        <v>20000</v>
      </c>
      <c r="E34" s="61">
        <v>20000</v>
      </c>
      <c r="F34" s="27">
        <f t="shared" si="0"/>
        <v>1.9512195121951219E-2</v>
      </c>
      <c r="G34" s="61">
        <v>18022.437463414633</v>
      </c>
      <c r="H34" s="33">
        <f t="shared" si="1"/>
        <v>1977.5625365853666</v>
      </c>
      <c r="I34" s="39">
        <f>F34*H78</f>
        <v>1977.5625365853673</v>
      </c>
    </row>
    <row r="35" spans="1:9" x14ac:dyDescent="0.25">
      <c r="A35" s="78" t="s">
        <v>36</v>
      </c>
      <c r="B35" s="79">
        <v>0</v>
      </c>
      <c r="C35" s="67"/>
      <c r="D35" s="60">
        <v>0</v>
      </c>
      <c r="E35" s="61"/>
      <c r="F35" s="27">
        <f t="shared" si="0"/>
        <v>0</v>
      </c>
      <c r="G35" s="61">
        <v>0</v>
      </c>
      <c r="H35" s="33">
        <f t="shared" si="1"/>
        <v>0</v>
      </c>
      <c r="I35" s="30">
        <f>F35*H78</f>
        <v>0</v>
      </c>
    </row>
    <row r="36" spans="1:9" x14ac:dyDescent="0.25">
      <c r="A36" s="78" t="s">
        <v>37</v>
      </c>
      <c r="B36" s="79">
        <v>15000</v>
      </c>
      <c r="C36" s="67" t="s">
        <v>24</v>
      </c>
      <c r="D36" s="60">
        <v>15000</v>
      </c>
      <c r="E36" s="61">
        <v>15000</v>
      </c>
      <c r="F36" s="27">
        <f t="shared" si="0"/>
        <v>1.4634146341463415E-2</v>
      </c>
      <c r="G36" s="61">
        <v>13516.828097560978</v>
      </c>
      <c r="H36" s="33">
        <f t="shared" si="1"/>
        <v>1483.1719024390222</v>
      </c>
      <c r="I36" s="30">
        <f>F36*H78</f>
        <v>1483.1719024390256</v>
      </c>
    </row>
    <row r="37" spans="1:9" x14ac:dyDescent="0.25">
      <c r="A37" s="78" t="s">
        <v>37</v>
      </c>
      <c r="B37" s="79">
        <v>15000</v>
      </c>
      <c r="C37" s="67" t="s">
        <v>11</v>
      </c>
      <c r="D37" s="60">
        <v>15000</v>
      </c>
      <c r="E37" s="61">
        <v>15000</v>
      </c>
      <c r="F37" s="27">
        <f t="shared" si="0"/>
        <v>1.4634146341463415E-2</v>
      </c>
      <c r="G37" s="61">
        <v>13516.828097560978</v>
      </c>
      <c r="H37" s="33">
        <f t="shared" si="1"/>
        <v>1483.1719024390222</v>
      </c>
      <c r="I37" s="39">
        <f>F37*H78</f>
        <v>1483.1719024390256</v>
      </c>
    </row>
    <row r="38" spans="1:9" x14ac:dyDescent="0.25">
      <c r="A38" s="78" t="s">
        <v>37</v>
      </c>
      <c r="B38" s="79">
        <v>15000</v>
      </c>
      <c r="C38" s="67" t="s">
        <v>11</v>
      </c>
      <c r="D38" s="60">
        <v>15000</v>
      </c>
      <c r="E38" s="61">
        <v>15000</v>
      </c>
      <c r="F38" s="27">
        <f t="shared" si="0"/>
        <v>1.4634146341463415E-2</v>
      </c>
      <c r="G38" s="61">
        <v>13516.828097560978</v>
      </c>
      <c r="H38" s="33">
        <f t="shared" si="1"/>
        <v>1483.1719024390222</v>
      </c>
      <c r="I38" s="30">
        <f>F38*H78</f>
        <v>1483.1719024390256</v>
      </c>
    </row>
    <row r="39" spans="1:9" x14ac:dyDescent="0.25">
      <c r="A39" s="78" t="s">
        <v>37</v>
      </c>
      <c r="B39" s="79">
        <v>15000</v>
      </c>
      <c r="C39" s="67" t="s">
        <v>11</v>
      </c>
      <c r="D39" s="60">
        <v>15000</v>
      </c>
      <c r="E39" s="61">
        <v>15000</v>
      </c>
      <c r="F39" s="27">
        <f t="shared" si="0"/>
        <v>1.4634146341463415E-2</v>
      </c>
      <c r="G39" s="61">
        <v>13516.828097560978</v>
      </c>
      <c r="H39" s="33">
        <f t="shared" si="1"/>
        <v>1483.1719024390222</v>
      </c>
      <c r="I39" s="30">
        <f>F39*H78</f>
        <v>1483.1719024390256</v>
      </c>
    </row>
    <row r="40" spans="1:9" x14ac:dyDescent="0.25">
      <c r="A40" s="78" t="s">
        <v>37</v>
      </c>
      <c r="B40" s="79">
        <v>15000</v>
      </c>
      <c r="C40" s="67" t="s">
        <v>22</v>
      </c>
      <c r="D40" s="60">
        <v>20000</v>
      </c>
      <c r="E40" s="61">
        <v>20000</v>
      </c>
      <c r="F40" s="27">
        <f t="shared" ref="F40:F71" si="2">E40/$E$78</f>
        <v>1.9512195121951219E-2</v>
      </c>
      <c r="G40" s="61">
        <v>18022.437463414633</v>
      </c>
      <c r="H40" s="33">
        <f t="shared" si="1"/>
        <v>1977.5625365853666</v>
      </c>
      <c r="I40" s="39">
        <f>F40*H78</f>
        <v>1977.5625365853673</v>
      </c>
    </row>
    <row r="41" spans="1:9" x14ac:dyDescent="0.25">
      <c r="A41" s="78" t="s">
        <v>37</v>
      </c>
      <c r="B41" s="79">
        <v>0</v>
      </c>
      <c r="C41" s="67"/>
      <c r="D41" s="60">
        <v>0</v>
      </c>
      <c r="E41" s="61">
        <v>0</v>
      </c>
      <c r="F41" s="27">
        <f t="shared" si="2"/>
        <v>0</v>
      </c>
      <c r="G41" s="61">
        <v>0</v>
      </c>
      <c r="H41" s="33">
        <f t="shared" si="1"/>
        <v>0</v>
      </c>
      <c r="I41" s="30">
        <f>F41*H78</f>
        <v>0</v>
      </c>
    </row>
    <row r="42" spans="1:9" x14ac:dyDescent="0.25">
      <c r="A42" s="78" t="s">
        <v>38</v>
      </c>
      <c r="B42" s="79">
        <v>20000</v>
      </c>
      <c r="C42" s="67" t="s">
        <v>24</v>
      </c>
      <c r="D42" s="60">
        <v>20000</v>
      </c>
      <c r="E42" s="61">
        <v>20000</v>
      </c>
      <c r="F42" s="27">
        <f t="shared" si="2"/>
        <v>1.9512195121951219E-2</v>
      </c>
      <c r="G42" s="61">
        <v>18022.437463414633</v>
      </c>
      <c r="H42" s="33">
        <f t="shared" si="1"/>
        <v>1977.5625365853666</v>
      </c>
      <c r="I42" s="30">
        <f>F42*H78</f>
        <v>1977.5625365853673</v>
      </c>
    </row>
    <row r="43" spans="1:9" x14ac:dyDescent="0.25">
      <c r="A43" s="78" t="s">
        <v>38</v>
      </c>
      <c r="B43" s="79">
        <v>20000</v>
      </c>
      <c r="C43" s="67" t="s">
        <v>11</v>
      </c>
      <c r="D43" s="60">
        <v>20000</v>
      </c>
      <c r="E43" s="61">
        <v>20000</v>
      </c>
      <c r="F43" s="27">
        <f t="shared" si="2"/>
        <v>1.9512195121951219E-2</v>
      </c>
      <c r="G43" s="61">
        <v>18022.437463414633</v>
      </c>
      <c r="H43" s="33">
        <f t="shared" si="1"/>
        <v>1977.5625365853666</v>
      </c>
      <c r="I43" s="39">
        <f>F43*H78</f>
        <v>1977.5625365853673</v>
      </c>
    </row>
    <row r="44" spans="1:9" x14ac:dyDescent="0.25">
      <c r="A44" s="78" t="s">
        <v>38</v>
      </c>
      <c r="B44" s="79">
        <v>20000</v>
      </c>
      <c r="C44" s="67" t="s">
        <v>24</v>
      </c>
      <c r="D44" s="60">
        <v>20000</v>
      </c>
      <c r="E44" s="61">
        <v>20000</v>
      </c>
      <c r="F44" s="27">
        <f t="shared" si="2"/>
        <v>1.9512195121951219E-2</v>
      </c>
      <c r="G44" s="61">
        <v>18022.437463414633</v>
      </c>
      <c r="H44" s="33">
        <f t="shared" si="1"/>
        <v>1977.5625365853666</v>
      </c>
      <c r="I44" s="30">
        <f>F44*H78</f>
        <v>1977.5625365853673</v>
      </c>
    </row>
    <row r="45" spans="1:9" x14ac:dyDescent="0.25">
      <c r="A45" s="78" t="s">
        <v>38</v>
      </c>
      <c r="B45" s="79">
        <v>20000</v>
      </c>
      <c r="C45" s="67" t="s">
        <v>10</v>
      </c>
      <c r="D45" s="60">
        <v>20000</v>
      </c>
      <c r="E45" s="61">
        <v>20000</v>
      </c>
      <c r="F45" s="27">
        <f t="shared" si="2"/>
        <v>1.9512195121951219E-2</v>
      </c>
      <c r="G45" s="61">
        <v>18022.437463414633</v>
      </c>
      <c r="H45" s="33">
        <f t="shared" si="1"/>
        <v>1977.5625365853666</v>
      </c>
      <c r="I45" s="30">
        <f>F45*H78</f>
        <v>1977.5625365853673</v>
      </c>
    </row>
    <row r="46" spans="1:9" x14ac:dyDescent="0.25">
      <c r="A46" s="78" t="s">
        <v>38</v>
      </c>
      <c r="B46" s="79">
        <v>20000</v>
      </c>
      <c r="C46" s="67" t="s">
        <v>23</v>
      </c>
      <c r="D46" s="60">
        <v>20000</v>
      </c>
      <c r="E46" s="61">
        <v>20000</v>
      </c>
      <c r="F46" s="27">
        <f t="shared" si="2"/>
        <v>1.9512195121951219E-2</v>
      </c>
      <c r="G46" s="61">
        <v>18022.437463414633</v>
      </c>
      <c r="H46" s="33">
        <f t="shared" si="1"/>
        <v>1977.5625365853666</v>
      </c>
      <c r="I46" s="39">
        <f>F46*H78</f>
        <v>1977.5625365853673</v>
      </c>
    </row>
    <row r="47" spans="1:9" x14ac:dyDescent="0.25">
      <c r="A47" s="78" t="s">
        <v>38</v>
      </c>
      <c r="B47" s="79">
        <v>0</v>
      </c>
      <c r="C47" s="67" t="s">
        <v>22</v>
      </c>
      <c r="D47" s="60">
        <v>20000</v>
      </c>
      <c r="E47" s="61">
        <v>20000</v>
      </c>
      <c r="F47" s="27">
        <f t="shared" si="2"/>
        <v>1.9512195121951219E-2</v>
      </c>
      <c r="G47" s="61">
        <v>18022.437463414633</v>
      </c>
      <c r="H47" s="33">
        <f t="shared" si="1"/>
        <v>1977.5625365853666</v>
      </c>
      <c r="I47" s="30">
        <f>F47*H78</f>
        <v>1977.5625365853673</v>
      </c>
    </row>
    <row r="48" spans="1:9" x14ac:dyDescent="0.25">
      <c r="A48" s="78" t="s">
        <v>39</v>
      </c>
      <c r="B48" s="79">
        <v>20000</v>
      </c>
      <c r="C48" s="67" t="s">
        <v>11</v>
      </c>
      <c r="D48" s="60">
        <v>20000</v>
      </c>
      <c r="E48" s="61">
        <v>20000</v>
      </c>
      <c r="F48" s="27">
        <f t="shared" si="2"/>
        <v>1.9512195121951219E-2</v>
      </c>
      <c r="G48" s="61">
        <v>18022.437463414633</v>
      </c>
      <c r="H48" s="33">
        <f t="shared" si="1"/>
        <v>1977.5625365853666</v>
      </c>
      <c r="I48" s="30">
        <f>F48*H78</f>
        <v>1977.5625365853673</v>
      </c>
    </row>
    <row r="49" spans="1:9" x14ac:dyDescent="0.25">
      <c r="A49" s="78" t="s">
        <v>39</v>
      </c>
      <c r="B49" s="79">
        <v>20000</v>
      </c>
      <c r="C49" s="80" t="s">
        <v>50</v>
      </c>
      <c r="D49" s="60">
        <v>20000</v>
      </c>
      <c r="E49" s="61">
        <v>20000</v>
      </c>
      <c r="F49" s="27">
        <f t="shared" si="2"/>
        <v>1.9512195121951219E-2</v>
      </c>
      <c r="G49" s="61">
        <v>18022.437463414633</v>
      </c>
      <c r="H49" s="33">
        <f t="shared" si="1"/>
        <v>1977.5625365853666</v>
      </c>
      <c r="I49" s="39">
        <f>F49*H78</f>
        <v>1977.5625365853673</v>
      </c>
    </row>
    <row r="50" spans="1:9" x14ac:dyDescent="0.25">
      <c r="A50" s="78" t="s">
        <v>39</v>
      </c>
      <c r="B50" s="79">
        <v>0</v>
      </c>
      <c r="C50" s="67"/>
      <c r="D50" s="60">
        <v>0</v>
      </c>
      <c r="E50" s="61">
        <v>0</v>
      </c>
      <c r="F50" s="27">
        <f t="shared" si="2"/>
        <v>0</v>
      </c>
      <c r="G50" s="61">
        <v>0</v>
      </c>
      <c r="H50" s="33">
        <f t="shared" si="1"/>
        <v>0</v>
      </c>
      <c r="I50" s="30">
        <f>F50*H78</f>
        <v>0</v>
      </c>
    </row>
    <row r="51" spans="1:9" x14ac:dyDescent="0.25">
      <c r="A51" s="78" t="s">
        <v>40</v>
      </c>
      <c r="B51" s="79">
        <v>25000</v>
      </c>
      <c r="C51" s="67" t="s">
        <v>24</v>
      </c>
      <c r="D51" s="60">
        <v>8361.48</v>
      </c>
      <c r="E51" s="61">
        <v>8361.48</v>
      </c>
      <c r="F51" s="27">
        <f t="shared" si="2"/>
        <v>8.1575414634146338E-3</v>
      </c>
      <c r="G51" s="61">
        <v>7534.7125200796099</v>
      </c>
      <c r="H51" s="33">
        <f t="shared" si="1"/>
        <v>826.76747992038963</v>
      </c>
      <c r="I51" s="30">
        <f>F51*H78</f>
        <v>826.76747992039077</v>
      </c>
    </row>
    <row r="52" spans="1:9" x14ac:dyDescent="0.25">
      <c r="A52" s="78" t="s">
        <v>40</v>
      </c>
      <c r="B52" s="79">
        <v>0</v>
      </c>
      <c r="C52" s="67" t="s">
        <v>11</v>
      </c>
      <c r="D52" s="60">
        <v>16638.52</v>
      </c>
      <c r="E52" s="61">
        <v>16638.52</v>
      </c>
      <c r="F52" s="27">
        <f t="shared" si="2"/>
        <v>1.6232702439024391E-2</v>
      </c>
      <c r="G52" s="61">
        <v>14993.334309188685</v>
      </c>
      <c r="H52" s="33">
        <f t="shared" si="1"/>
        <v>1645.185690811315</v>
      </c>
      <c r="I52" s="39">
        <f>F52*H78</f>
        <v>1645.1856908113184</v>
      </c>
    </row>
    <row r="53" spans="1:9" x14ac:dyDescent="0.25">
      <c r="A53" s="78" t="s">
        <v>41</v>
      </c>
      <c r="B53" s="79">
        <v>30000</v>
      </c>
      <c r="C53" s="67" t="s">
        <v>11</v>
      </c>
      <c r="D53" s="60">
        <v>30000</v>
      </c>
      <c r="E53" s="61">
        <v>30000</v>
      </c>
      <c r="F53" s="27">
        <f t="shared" si="2"/>
        <v>2.9268292682926831E-2</v>
      </c>
      <c r="G53" s="61">
        <v>27033.656195121956</v>
      </c>
      <c r="H53" s="33">
        <f t="shared" si="1"/>
        <v>2966.3438048780445</v>
      </c>
      <c r="I53" s="30">
        <f>F53*H78</f>
        <v>2966.3438048780513</v>
      </c>
    </row>
    <row r="54" spans="1:9" x14ac:dyDescent="0.25">
      <c r="A54" s="78" t="s">
        <v>42</v>
      </c>
      <c r="B54" s="79">
        <v>0</v>
      </c>
      <c r="C54" s="67"/>
      <c r="D54" s="60">
        <v>0</v>
      </c>
      <c r="E54" s="61">
        <v>0</v>
      </c>
      <c r="F54" s="27">
        <f t="shared" si="2"/>
        <v>0</v>
      </c>
      <c r="G54" s="61">
        <v>0</v>
      </c>
      <c r="H54" s="33">
        <f t="shared" si="1"/>
        <v>0</v>
      </c>
      <c r="I54" s="30">
        <f>F54*H78</f>
        <v>0</v>
      </c>
    </row>
    <row r="55" spans="1:9" x14ac:dyDescent="0.25">
      <c r="A55" s="78" t="s">
        <v>43</v>
      </c>
      <c r="B55" s="79">
        <v>20000</v>
      </c>
      <c r="C55" s="67"/>
      <c r="D55" s="60">
        <v>0</v>
      </c>
      <c r="E55" s="61">
        <v>0</v>
      </c>
      <c r="F55" s="27">
        <f t="shared" si="2"/>
        <v>0</v>
      </c>
      <c r="G55" s="61">
        <v>0</v>
      </c>
      <c r="H55" s="33">
        <f t="shared" si="1"/>
        <v>0</v>
      </c>
      <c r="I55" s="39">
        <f>F55*H78</f>
        <v>0</v>
      </c>
    </row>
    <row r="56" spans="1:9" x14ac:dyDescent="0.25">
      <c r="A56" s="78" t="s">
        <v>43</v>
      </c>
      <c r="B56" s="79">
        <v>20000</v>
      </c>
      <c r="C56" s="67"/>
      <c r="D56" s="60">
        <v>0</v>
      </c>
      <c r="E56" s="61">
        <v>0</v>
      </c>
      <c r="F56" s="27">
        <f t="shared" si="2"/>
        <v>0</v>
      </c>
      <c r="G56" s="61">
        <v>0</v>
      </c>
      <c r="H56" s="33">
        <f t="shared" si="1"/>
        <v>0</v>
      </c>
      <c r="I56" s="30">
        <f>F56*H78</f>
        <v>0</v>
      </c>
    </row>
    <row r="57" spans="1:9" x14ac:dyDescent="0.25">
      <c r="A57" s="78" t="s">
        <v>43</v>
      </c>
      <c r="B57" s="79">
        <v>20000</v>
      </c>
      <c r="C57" s="67"/>
      <c r="D57" s="60">
        <v>0</v>
      </c>
      <c r="E57" s="61">
        <v>0</v>
      </c>
      <c r="F57" s="27">
        <f t="shared" si="2"/>
        <v>0</v>
      </c>
      <c r="G57" s="61">
        <v>0</v>
      </c>
      <c r="H57" s="33">
        <f t="shared" si="1"/>
        <v>0</v>
      </c>
      <c r="I57" s="30">
        <f>F57*H78</f>
        <v>0</v>
      </c>
    </row>
    <row r="58" spans="1:9" x14ac:dyDescent="0.25">
      <c r="A58" s="78" t="s">
        <v>43</v>
      </c>
      <c r="B58" s="79">
        <v>20000</v>
      </c>
      <c r="C58" s="67" t="s">
        <v>25</v>
      </c>
      <c r="D58" s="60">
        <v>80000</v>
      </c>
      <c r="E58" s="61">
        <v>80000</v>
      </c>
      <c r="F58" s="27">
        <f t="shared" si="2"/>
        <v>7.8048780487804878E-2</v>
      </c>
      <c r="G58" s="61">
        <v>72089.749853658534</v>
      </c>
      <c r="H58" s="33">
        <f t="shared" si="1"/>
        <v>7910.2501463414665</v>
      </c>
      <c r="I58" s="39">
        <f>F58*H78</f>
        <v>7910.2501463414692</v>
      </c>
    </row>
    <row r="59" spans="1:9" x14ac:dyDescent="0.25">
      <c r="A59" s="78" t="s">
        <v>43</v>
      </c>
      <c r="B59" s="79">
        <v>20000</v>
      </c>
      <c r="C59" s="67" t="s">
        <v>26</v>
      </c>
      <c r="D59" s="60">
        <v>20000</v>
      </c>
      <c r="E59" s="61">
        <v>20000</v>
      </c>
      <c r="F59" s="27">
        <f t="shared" si="2"/>
        <v>1.9512195121951219E-2</v>
      </c>
      <c r="G59" s="61">
        <v>18022.437463414633</v>
      </c>
      <c r="H59" s="33">
        <f t="shared" si="1"/>
        <v>1977.5625365853666</v>
      </c>
      <c r="I59" s="30">
        <f>F59*H78</f>
        <v>1977.5625365853673</v>
      </c>
    </row>
    <row r="60" spans="1:9" x14ac:dyDescent="0.25">
      <c r="A60" s="78" t="s">
        <v>44</v>
      </c>
      <c r="B60" s="79">
        <v>15000</v>
      </c>
      <c r="C60" s="67" t="s">
        <v>11</v>
      </c>
      <c r="D60" s="60">
        <v>15000</v>
      </c>
      <c r="E60" s="61">
        <v>15000</v>
      </c>
      <c r="F60" s="27">
        <f t="shared" si="2"/>
        <v>1.4634146341463415E-2</v>
      </c>
      <c r="G60" s="61">
        <v>13516.828097560978</v>
      </c>
      <c r="H60" s="33">
        <f t="shared" si="1"/>
        <v>1483.1719024390222</v>
      </c>
      <c r="I60" s="30">
        <f>F60*H78</f>
        <v>1483.1719024390256</v>
      </c>
    </row>
    <row r="61" spans="1:9" x14ac:dyDescent="0.25">
      <c r="A61" s="78" t="s">
        <v>45</v>
      </c>
      <c r="B61" s="79">
        <v>15000</v>
      </c>
      <c r="C61" s="67" t="s">
        <v>11</v>
      </c>
      <c r="D61" s="60">
        <v>15000</v>
      </c>
      <c r="E61" s="61">
        <v>15000</v>
      </c>
      <c r="F61" s="27">
        <f t="shared" si="2"/>
        <v>1.4634146341463415E-2</v>
      </c>
      <c r="G61" s="61">
        <v>13516.828097560978</v>
      </c>
      <c r="H61" s="33">
        <f t="shared" si="1"/>
        <v>1483.1719024390222</v>
      </c>
      <c r="I61" s="39">
        <f>F61*H78</f>
        <v>1483.1719024390256</v>
      </c>
    </row>
    <row r="62" spans="1:9" x14ac:dyDescent="0.25">
      <c r="A62" s="78" t="s">
        <v>45</v>
      </c>
      <c r="B62" s="79">
        <v>15000</v>
      </c>
      <c r="C62" s="67" t="s">
        <v>22</v>
      </c>
      <c r="D62" s="60">
        <v>15000</v>
      </c>
      <c r="E62" s="61">
        <v>15000</v>
      </c>
      <c r="F62" s="27">
        <f t="shared" si="2"/>
        <v>1.4634146341463415E-2</v>
      </c>
      <c r="G62" s="61">
        <v>13516.828097560978</v>
      </c>
      <c r="H62" s="33">
        <f t="shared" si="1"/>
        <v>1483.1719024390222</v>
      </c>
      <c r="I62" s="30">
        <f>F62*H78</f>
        <v>1483.1719024390256</v>
      </c>
    </row>
    <row r="63" spans="1:9" x14ac:dyDescent="0.25">
      <c r="A63" s="78" t="s">
        <v>46</v>
      </c>
      <c r="B63" s="79">
        <v>20000</v>
      </c>
      <c r="C63" s="67" t="s">
        <v>24</v>
      </c>
      <c r="D63" s="60">
        <v>20000</v>
      </c>
      <c r="E63" s="61">
        <v>20000</v>
      </c>
      <c r="F63" s="27">
        <f t="shared" si="2"/>
        <v>1.9512195121951219E-2</v>
      </c>
      <c r="G63" s="61">
        <v>18022.437463414633</v>
      </c>
      <c r="H63" s="33">
        <f t="shared" si="1"/>
        <v>1977.5625365853666</v>
      </c>
      <c r="I63" s="30">
        <f>F63*H78</f>
        <v>1977.5625365853673</v>
      </c>
    </row>
    <row r="64" spans="1:9" x14ac:dyDescent="0.25">
      <c r="A64" s="78" t="s">
        <v>46</v>
      </c>
      <c r="B64" s="79">
        <v>20000</v>
      </c>
      <c r="C64" s="67" t="s">
        <v>11</v>
      </c>
      <c r="D64" s="60">
        <v>20000</v>
      </c>
      <c r="E64" s="61">
        <v>20000</v>
      </c>
      <c r="F64" s="27">
        <f t="shared" si="2"/>
        <v>1.9512195121951219E-2</v>
      </c>
      <c r="G64" s="61">
        <v>18022.437463414633</v>
      </c>
      <c r="H64" s="33">
        <f t="shared" si="1"/>
        <v>1977.5625365853666</v>
      </c>
      <c r="I64" s="39">
        <f>F64*H78</f>
        <v>1977.5625365853673</v>
      </c>
    </row>
    <row r="65" spans="1:9" x14ac:dyDescent="0.25">
      <c r="A65" s="78" t="s">
        <v>46</v>
      </c>
      <c r="B65" s="79">
        <v>20000</v>
      </c>
      <c r="C65" s="67" t="s">
        <v>24</v>
      </c>
      <c r="D65" s="60">
        <v>20000</v>
      </c>
      <c r="E65" s="61">
        <v>20000</v>
      </c>
      <c r="F65" s="27">
        <f t="shared" si="2"/>
        <v>1.9512195121951219E-2</v>
      </c>
      <c r="G65" s="61">
        <v>18022.437463414633</v>
      </c>
      <c r="H65" s="33">
        <f t="shared" si="1"/>
        <v>1977.5625365853666</v>
      </c>
      <c r="I65" s="30">
        <f>F65*H78</f>
        <v>1977.5625365853673</v>
      </c>
    </row>
    <row r="66" spans="1:9" x14ac:dyDescent="0.25">
      <c r="A66" s="78" t="s">
        <v>46</v>
      </c>
      <c r="B66" s="79">
        <v>20000</v>
      </c>
      <c r="C66" s="67" t="s">
        <v>24</v>
      </c>
      <c r="D66" s="60">
        <v>20000</v>
      </c>
      <c r="E66" s="61">
        <v>20000</v>
      </c>
      <c r="F66" s="27">
        <f t="shared" si="2"/>
        <v>1.9512195121951219E-2</v>
      </c>
      <c r="G66" s="61">
        <v>18022.437463414633</v>
      </c>
      <c r="H66" s="33">
        <f t="shared" si="1"/>
        <v>1977.5625365853666</v>
      </c>
      <c r="I66" s="30">
        <f>F66*H78</f>
        <v>1977.5625365853673</v>
      </c>
    </row>
    <row r="67" spans="1:9" x14ac:dyDescent="0.25">
      <c r="A67" s="78" t="s">
        <v>46</v>
      </c>
      <c r="B67" s="79">
        <v>0</v>
      </c>
      <c r="C67" s="67"/>
      <c r="D67" s="60">
        <v>0</v>
      </c>
      <c r="E67" s="61">
        <v>0</v>
      </c>
      <c r="F67" s="27">
        <f t="shared" si="2"/>
        <v>0</v>
      </c>
      <c r="G67" s="61">
        <v>0</v>
      </c>
      <c r="H67" s="33">
        <f t="shared" si="1"/>
        <v>0</v>
      </c>
      <c r="I67" s="39">
        <f>F67*H78</f>
        <v>0</v>
      </c>
    </row>
    <row r="68" spans="1:9" x14ac:dyDescent="0.25">
      <c r="A68" s="78" t="s">
        <v>47</v>
      </c>
      <c r="B68" s="79">
        <v>25000</v>
      </c>
      <c r="C68" s="67" t="s">
        <v>24</v>
      </c>
      <c r="D68" s="60">
        <v>25000</v>
      </c>
      <c r="E68" s="61">
        <v>25000</v>
      </c>
      <c r="F68" s="27">
        <f t="shared" si="2"/>
        <v>2.4390243902439025E-2</v>
      </c>
      <c r="G68" s="61">
        <v>22528.046829268296</v>
      </c>
      <c r="H68" s="33">
        <f t="shared" si="1"/>
        <v>2471.9531707317037</v>
      </c>
      <c r="I68" s="30">
        <f>F68*H78</f>
        <v>2471.9531707317092</v>
      </c>
    </row>
    <row r="69" spans="1:9" x14ac:dyDescent="0.25">
      <c r="A69" s="78" t="s">
        <v>47</v>
      </c>
      <c r="B69" s="79">
        <v>25000</v>
      </c>
      <c r="C69" s="67" t="s">
        <v>11</v>
      </c>
      <c r="D69" s="60">
        <v>75000</v>
      </c>
      <c r="E69" s="61">
        <v>75000</v>
      </c>
      <c r="F69" s="27">
        <f t="shared" si="2"/>
        <v>7.3170731707317069E-2</v>
      </c>
      <c r="G69" s="61">
        <v>67584.140487804878</v>
      </c>
      <c r="H69" s="33">
        <f t="shared" si="1"/>
        <v>7415.8595121951221</v>
      </c>
      <c r="I69" s="30">
        <f>F69*H78</f>
        <v>7415.8595121951266</v>
      </c>
    </row>
    <row r="70" spans="1:9" x14ac:dyDescent="0.25">
      <c r="A70" s="78" t="s">
        <v>47</v>
      </c>
      <c r="B70" s="79">
        <v>25000</v>
      </c>
      <c r="C70" s="67" t="s">
        <v>11</v>
      </c>
      <c r="D70" s="60">
        <v>25000</v>
      </c>
      <c r="E70" s="61">
        <v>25000</v>
      </c>
      <c r="F70" s="27">
        <f t="shared" si="2"/>
        <v>2.4390243902439025E-2</v>
      </c>
      <c r="G70" s="61">
        <v>22528.046829268296</v>
      </c>
      <c r="H70" s="33">
        <f t="shared" si="1"/>
        <v>2471.9531707317037</v>
      </c>
      <c r="I70" s="39">
        <f>F70*H78</f>
        <v>2471.9531707317092</v>
      </c>
    </row>
    <row r="71" spans="1:9" x14ac:dyDescent="0.25">
      <c r="A71" s="78" t="s">
        <v>47</v>
      </c>
      <c r="B71" s="79">
        <v>25000</v>
      </c>
      <c r="C71" s="67"/>
      <c r="D71" s="60">
        <v>0</v>
      </c>
      <c r="E71" s="61">
        <v>0</v>
      </c>
      <c r="F71" s="27">
        <f t="shared" si="2"/>
        <v>0</v>
      </c>
      <c r="G71" s="61">
        <v>0</v>
      </c>
      <c r="H71" s="33">
        <f t="shared" si="1"/>
        <v>0</v>
      </c>
      <c r="I71" s="30">
        <f>F71*H78</f>
        <v>0</v>
      </c>
    </row>
    <row r="72" spans="1:9" x14ac:dyDescent="0.25">
      <c r="A72" s="78" t="s">
        <v>47</v>
      </c>
      <c r="B72" s="79">
        <v>25000</v>
      </c>
      <c r="C72" s="67"/>
      <c r="D72" s="60">
        <v>0</v>
      </c>
      <c r="E72" s="61">
        <v>0</v>
      </c>
      <c r="F72" s="27">
        <f t="shared" ref="F72:F103" si="3">E72/$E$78</f>
        <v>0</v>
      </c>
      <c r="G72" s="61">
        <v>0</v>
      </c>
      <c r="H72" s="33">
        <f t="shared" si="1"/>
        <v>0</v>
      </c>
      <c r="I72" s="30">
        <f>F72*H78</f>
        <v>0</v>
      </c>
    </row>
    <row r="73" spans="1:9" x14ac:dyDescent="0.25">
      <c r="A73" s="78" t="s">
        <v>48</v>
      </c>
      <c r="B73" s="79">
        <v>0</v>
      </c>
      <c r="C73" s="67" t="s">
        <v>11</v>
      </c>
      <c r="D73" s="60">
        <v>20000</v>
      </c>
      <c r="E73" s="61">
        <v>20000</v>
      </c>
      <c r="F73" s="27">
        <f t="shared" si="3"/>
        <v>1.9512195121951219E-2</v>
      </c>
      <c r="G73" s="61">
        <v>18022.437463414633</v>
      </c>
      <c r="H73" s="33">
        <f t="shared" si="1"/>
        <v>1977.5625365853666</v>
      </c>
      <c r="I73" s="39">
        <f>F73*H78</f>
        <v>1977.5625365853673</v>
      </c>
    </row>
    <row r="74" spans="1:9" x14ac:dyDescent="0.25">
      <c r="A74" s="78" t="s">
        <v>48</v>
      </c>
      <c r="B74" s="79">
        <v>20000</v>
      </c>
      <c r="C74" s="67" t="s">
        <v>11</v>
      </c>
      <c r="D74" s="60">
        <v>20000</v>
      </c>
      <c r="E74" s="61">
        <v>20000</v>
      </c>
      <c r="F74" s="27">
        <f t="shared" si="3"/>
        <v>1.9512195121951219E-2</v>
      </c>
      <c r="G74" s="61">
        <v>18022.437463414633</v>
      </c>
      <c r="H74" s="33">
        <f t="shared" si="1"/>
        <v>1977.5625365853666</v>
      </c>
      <c r="I74" s="30">
        <f>F74*H78</f>
        <v>1977.5625365853673</v>
      </c>
    </row>
    <row r="75" spans="1:9" x14ac:dyDescent="0.25">
      <c r="A75" s="66"/>
      <c r="B75" s="26"/>
      <c r="C75" s="84"/>
      <c r="D75" s="60"/>
      <c r="E75" s="61"/>
      <c r="F75" s="27"/>
      <c r="G75" s="61"/>
      <c r="H75" s="33"/>
      <c r="I75" s="39"/>
    </row>
    <row r="76" spans="1:9" x14ac:dyDescent="0.25">
      <c r="A76" s="32"/>
      <c r="B76" s="33"/>
      <c r="C76" s="84"/>
      <c r="D76" s="60"/>
      <c r="E76" s="61"/>
      <c r="F76" s="27"/>
      <c r="G76" s="61"/>
      <c r="H76" s="33"/>
      <c r="I76" s="39"/>
    </row>
    <row r="77" spans="1:9" x14ac:dyDescent="0.25">
      <c r="A77" s="32"/>
      <c r="B77" s="33"/>
      <c r="C77" s="84"/>
      <c r="D77" s="60"/>
      <c r="E77" s="61"/>
      <c r="F77" s="27"/>
      <c r="G77" s="61"/>
      <c r="H77" s="33"/>
      <c r="I77" s="39"/>
    </row>
    <row r="78" spans="1:9" x14ac:dyDescent="0.25">
      <c r="A78" s="53" t="s">
        <v>16</v>
      </c>
      <c r="B78" s="73">
        <f>SUM(B8:B74)</f>
        <v>1055000</v>
      </c>
      <c r="C78" s="41"/>
      <c r="D78" s="44">
        <f>SUM(D8:D77)</f>
        <v>1025000</v>
      </c>
      <c r="E78" s="44">
        <f>SUM(E8:E77)</f>
        <v>1025000</v>
      </c>
      <c r="F78" s="43">
        <f>SUM(F8:F77)</f>
        <v>1.0000000000000002</v>
      </c>
      <c r="G78" s="44">
        <f>SUM(G8:G77)</f>
        <v>923649.91999999993</v>
      </c>
      <c r="H78" s="44">
        <f t="shared" si="1"/>
        <v>101350.08000000007</v>
      </c>
      <c r="I78" s="62">
        <f>SUM(I8:I77)</f>
        <v>101350.08000000003</v>
      </c>
    </row>
    <row r="79" spans="1:9" x14ac:dyDescent="0.25">
      <c r="A79" s="47" t="s">
        <v>12</v>
      </c>
      <c r="B79" s="46"/>
      <c r="C79" s="18"/>
      <c r="D79" s="3"/>
      <c r="E79" s="3"/>
      <c r="F79" s="4"/>
      <c r="G79" s="3"/>
      <c r="H79" s="3"/>
      <c r="I79" s="3"/>
    </row>
    <row r="80" spans="1:9" s="3" customFormat="1" x14ac:dyDescent="0.25">
      <c r="A80" s="8"/>
      <c r="B80" s="48"/>
      <c r="C80" s="48"/>
      <c r="D80" s="48"/>
      <c r="E80" s="48"/>
      <c r="F80" s="48"/>
      <c r="H80" s="51"/>
      <c r="I80" s="51"/>
    </row>
    <row r="81" spans="1:1" s="3" customFormat="1" x14ac:dyDescent="0.25">
      <c r="A81" s="8"/>
    </row>
  </sheetData>
  <mergeCells count="2">
    <mergeCell ref="A1:B1"/>
    <mergeCell ref="A2:B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9FCAE5-B219-41EC-A56F-E0C054757B00}">
  <dimension ref="A1:N81"/>
  <sheetViews>
    <sheetView topLeftCell="A34" zoomScale="160" zoomScaleNormal="160" workbookViewId="0">
      <selection activeCell="C53" sqref="C53"/>
    </sheetView>
  </sheetViews>
  <sheetFormatPr defaultColWidth="9.140625" defaultRowHeight="15" x14ac:dyDescent="0.25"/>
  <cols>
    <col min="1" max="1" width="23.7109375" style="6" customWidth="1"/>
    <col min="2" max="2" width="13.7109375" style="6" customWidth="1"/>
    <col min="3" max="3" width="13.28515625" style="6" customWidth="1"/>
    <col min="4" max="4" width="14.140625" style="6" customWidth="1"/>
    <col min="5" max="5" width="12.28515625" style="6" customWidth="1"/>
    <col min="6" max="7" width="14.140625" style="6" customWidth="1"/>
    <col min="8" max="8" width="14.85546875" style="6" customWidth="1"/>
    <col min="9" max="9" width="17.42578125" style="6" customWidth="1"/>
    <col min="10" max="10" width="14.5703125" style="6" customWidth="1"/>
    <col min="11" max="12" width="14.28515625" style="6" customWidth="1"/>
    <col min="13" max="13" width="10.28515625" style="6" bestFit="1" customWidth="1"/>
    <col min="14" max="16384" width="9.140625" style="6"/>
  </cols>
  <sheetData>
    <row r="1" spans="1:14" x14ac:dyDescent="0.25">
      <c r="A1" s="86" t="s">
        <v>19</v>
      </c>
      <c r="B1" s="86"/>
      <c r="C1" s="87"/>
      <c r="D1" s="63"/>
      <c r="E1" s="1"/>
      <c r="F1" s="2"/>
      <c r="G1" s="3"/>
      <c r="H1" s="4"/>
      <c r="I1" s="3"/>
      <c r="J1" s="3"/>
      <c r="K1" s="3"/>
      <c r="L1" s="3"/>
    </row>
    <row r="2" spans="1:14" x14ac:dyDescent="0.25">
      <c r="A2" s="86" t="s">
        <v>18</v>
      </c>
      <c r="B2" s="86"/>
      <c r="C2" s="87"/>
      <c r="D2" s="63"/>
      <c r="E2" s="7"/>
      <c r="F2" s="8"/>
      <c r="G2" s="9"/>
      <c r="H2" s="10"/>
      <c r="I2" s="3"/>
      <c r="J2" s="3"/>
      <c r="K2" s="11"/>
      <c r="L2" s="11"/>
    </row>
    <row r="3" spans="1:14" x14ac:dyDescent="0.25">
      <c r="A3" s="12" t="s">
        <v>13</v>
      </c>
      <c r="B3" s="12"/>
      <c r="C3" s="63"/>
      <c r="D3" s="12"/>
      <c r="E3" s="7"/>
      <c r="F3" s="8"/>
      <c r="G3" s="9"/>
      <c r="H3" s="10"/>
      <c r="I3" s="3"/>
      <c r="J3" s="3"/>
      <c r="K3" s="11"/>
      <c r="L3" s="11"/>
    </row>
    <row r="4" spans="1:14" x14ac:dyDescent="0.25">
      <c r="C4" s="13"/>
      <c r="E4" s="7"/>
      <c r="F4" s="8"/>
      <c r="G4" s="9"/>
      <c r="H4" s="10"/>
      <c r="I4" s="3"/>
      <c r="J4" s="3"/>
      <c r="K4" s="11"/>
      <c r="L4" s="11"/>
    </row>
    <row r="5" spans="1:14" x14ac:dyDescent="0.25">
      <c r="A5" s="14"/>
      <c r="B5" s="14"/>
      <c r="C5" s="15"/>
      <c r="D5" s="14"/>
      <c r="E5" s="7"/>
      <c r="F5" s="8"/>
      <c r="G5" s="9"/>
      <c r="H5" s="10"/>
      <c r="I5" s="16"/>
      <c r="J5" s="16"/>
      <c r="K5" s="16"/>
      <c r="L5" s="16"/>
      <c r="M5" s="17"/>
      <c r="N5" s="17"/>
    </row>
    <row r="6" spans="1:14" ht="15.75" customHeight="1" thickBot="1" x14ac:dyDescent="0.3">
      <c r="A6" s="12" t="s">
        <v>0</v>
      </c>
      <c r="B6" s="12"/>
      <c r="C6" s="7"/>
      <c r="D6" s="12"/>
      <c r="E6" s="18"/>
      <c r="F6" s="4"/>
      <c r="G6" s="4"/>
      <c r="H6" s="4"/>
      <c r="I6" s="19"/>
      <c r="J6" s="19"/>
      <c r="K6" s="7"/>
      <c r="L6" s="7"/>
      <c r="M6" s="19"/>
      <c r="N6" s="17"/>
    </row>
    <row r="7" spans="1:14" ht="18" customHeight="1" x14ac:dyDescent="0.25">
      <c r="A7" s="90" t="s">
        <v>1</v>
      </c>
      <c r="B7" s="64"/>
      <c r="C7" s="88" t="s">
        <v>2</v>
      </c>
      <c r="D7" s="64"/>
      <c r="E7" s="88" t="s">
        <v>3</v>
      </c>
      <c r="F7" s="20"/>
      <c r="G7" s="20"/>
      <c r="H7" s="88" t="s">
        <v>4</v>
      </c>
      <c r="I7" s="21" t="s">
        <v>5</v>
      </c>
      <c r="J7" s="22"/>
      <c r="K7" s="23"/>
      <c r="L7" s="23"/>
      <c r="M7" s="22"/>
    </row>
    <row r="8" spans="1:14" ht="42.75" customHeight="1" thickBot="1" x14ac:dyDescent="0.3">
      <c r="A8" s="91"/>
      <c r="B8" s="72" t="s">
        <v>49</v>
      </c>
      <c r="C8" s="89"/>
      <c r="D8" s="72" t="s">
        <v>27</v>
      </c>
      <c r="E8" s="89"/>
      <c r="F8" s="24" t="s">
        <v>6</v>
      </c>
      <c r="G8" s="24" t="s">
        <v>7</v>
      </c>
      <c r="H8" s="89"/>
      <c r="I8" s="25">
        <v>923649.92</v>
      </c>
      <c r="J8" s="50" t="s">
        <v>8</v>
      </c>
      <c r="K8" s="24" t="s">
        <v>14</v>
      </c>
      <c r="L8" s="24" t="s">
        <v>15</v>
      </c>
      <c r="M8" s="50" t="s">
        <v>9</v>
      </c>
    </row>
    <row r="9" spans="1:14" x14ac:dyDescent="0.25">
      <c r="A9" s="74" t="s">
        <v>28</v>
      </c>
      <c r="B9" s="75">
        <v>2011</v>
      </c>
      <c r="C9" s="76">
        <v>10000</v>
      </c>
      <c r="D9" s="75">
        <v>2011</v>
      </c>
      <c r="E9" s="77" t="s">
        <v>11</v>
      </c>
      <c r="F9" s="68">
        <v>10000</v>
      </c>
      <c r="G9" s="69">
        <v>10000</v>
      </c>
      <c r="H9" s="27">
        <f t="shared" ref="H9:H17" si="0">G9/$G$78</f>
        <v>9.7560975609756097E-3</v>
      </c>
      <c r="I9" s="28">
        <f>H9*I8</f>
        <v>9011.2187317073167</v>
      </c>
      <c r="J9" s="29">
        <f>SUM(I9:I9)</f>
        <v>9011.2187317073167</v>
      </c>
      <c r="K9" s="30">
        <f t="shared" ref="K9:K75" si="1">G9-J9</f>
        <v>988.78126829268331</v>
      </c>
      <c r="L9" s="30">
        <f>H9*K78</f>
        <v>988.78126829268183</v>
      </c>
      <c r="M9" s="31">
        <f t="shared" ref="M9:M17" si="2">+I9/$I$78</f>
        <v>9.7560975609756097E-3</v>
      </c>
    </row>
    <row r="10" spans="1:14" x14ac:dyDescent="0.25">
      <c r="A10" s="78" t="s">
        <v>28</v>
      </c>
      <c r="B10" s="78">
        <v>2012</v>
      </c>
      <c r="C10" s="79">
        <v>10000</v>
      </c>
      <c r="D10" s="78">
        <v>2012</v>
      </c>
      <c r="E10" s="67" t="s">
        <v>11</v>
      </c>
      <c r="F10" s="70">
        <v>10000</v>
      </c>
      <c r="G10" s="71">
        <v>10000</v>
      </c>
      <c r="H10" s="27">
        <f t="shared" si="0"/>
        <v>9.7560975609756097E-3</v>
      </c>
      <c r="I10" s="28">
        <f>H10*I8</f>
        <v>9011.2187317073167</v>
      </c>
      <c r="J10" s="29">
        <f t="shared" ref="J10:J73" si="3">SUM(I10:I10)</f>
        <v>9011.2187317073167</v>
      </c>
      <c r="K10" s="30">
        <f t="shared" si="1"/>
        <v>988.78126829268331</v>
      </c>
      <c r="L10" s="30">
        <f>H10*K78</f>
        <v>988.78126829268183</v>
      </c>
      <c r="M10" s="31">
        <f t="shared" si="2"/>
        <v>9.7560975609756097E-3</v>
      </c>
    </row>
    <row r="11" spans="1:14" x14ac:dyDescent="0.25">
      <c r="A11" s="78" t="s">
        <v>28</v>
      </c>
      <c r="B11" s="78">
        <v>2013</v>
      </c>
      <c r="C11" s="79">
        <v>10000</v>
      </c>
      <c r="D11" s="78">
        <v>2013</v>
      </c>
      <c r="E11" s="67" t="s">
        <v>22</v>
      </c>
      <c r="F11" s="70">
        <v>10000</v>
      </c>
      <c r="G11" s="71">
        <v>10000</v>
      </c>
      <c r="H11" s="27">
        <f t="shared" si="0"/>
        <v>9.7560975609756097E-3</v>
      </c>
      <c r="I11" s="28">
        <f>H11*I8</f>
        <v>9011.2187317073167</v>
      </c>
      <c r="J11" s="29">
        <f t="shared" si="3"/>
        <v>9011.2187317073167</v>
      </c>
      <c r="K11" s="30">
        <f t="shared" si="1"/>
        <v>988.78126829268331</v>
      </c>
      <c r="L11" s="30">
        <f>H11*K78</f>
        <v>988.78126829268183</v>
      </c>
      <c r="M11" s="31">
        <f t="shared" si="2"/>
        <v>9.7560975609756097E-3</v>
      </c>
    </row>
    <row r="12" spans="1:14" x14ac:dyDescent="0.25">
      <c r="A12" s="78" t="s">
        <v>28</v>
      </c>
      <c r="B12" s="78">
        <v>2014</v>
      </c>
      <c r="C12" s="79">
        <v>0</v>
      </c>
      <c r="D12" s="78"/>
      <c r="E12" s="67"/>
      <c r="F12" s="70">
        <v>0</v>
      </c>
      <c r="G12" s="71">
        <v>0</v>
      </c>
      <c r="H12" s="27">
        <f t="shared" si="0"/>
        <v>0</v>
      </c>
      <c r="I12" s="28">
        <f>H12*I8</f>
        <v>0</v>
      </c>
      <c r="J12" s="29">
        <f t="shared" si="3"/>
        <v>0</v>
      </c>
      <c r="K12" s="30">
        <f t="shared" si="1"/>
        <v>0</v>
      </c>
      <c r="L12" s="30">
        <f>H12*K78</f>
        <v>0</v>
      </c>
      <c r="M12" s="31">
        <f t="shared" si="2"/>
        <v>0</v>
      </c>
    </row>
    <row r="13" spans="1:14" x14ac:dyDescent="0.25">
      <c r="A13" s="78" t="s">
        <v>29</v>
      </c>
      <c r="B13" s="78">
        <v>2012</v>
      </c>
      <c r="C13" s="79">
        <v>60000</v>
      </c>
      <c r="D13" s="78">
        <v>2012</v>
      </c>
      <c r="E13" s="67" t="s">
        <v>11</v>
      </c>
      <c r="F13" s="70">
        <v>60000</v>
      </c>
      <c r="G13" s="71">
        <v>60000</v>
      </c>
      <c r="H13" s="27">
        <f t="shared" si="0"/>
        <v>5.8536585365853662E-2</v>
      </c>
      <c r="I13" s="28">
        <f>H13*I8</f>
        <v>54067.312390243911</v>
      </c>
      <c r="J13" s="29">
        <f t="shared" si="3"/>
        <v>54067.312390243911</v>
      </c>
      <c r="K13" s="30">
        <f t="shared" si="1"/>
        <v>5932.6876097560889</v>
      </c>
      <c r="L13" s="30">
        <f>H13*K78</f>
        <v>5932.6876097560908</v>
      </c>
      <c r="M13" s="31">
        <f t="shared" si="2"/>
        <v>5.8536585365853676E-2</v>
      </c>
    </row>
    <row r="14" spans="1:14" x14ac:dyDescent="0.25">
      <c r="A14" s="78" t="s">
        <v>30</v>
      </c>
      <c r="B14" s="78">
        <v>2011</v>
      </c>
      <c r="C14" s="79">
        <v>10000</v>
      </c>
      <c r="D14" s="78">
        <v>2005</v>
      </c>
      <c r="E14" s="67" t="s">
        <v>23</v>
      </c>
      <c r="F14" s="70">
        <v>10000</v>
      </c>
      <c r="G14" s="71">
        <v>10000</v>
      </c>
      <c r="H14" s="27">
        <f t="shared" si="0"/>
        <v>9.7560975609756097E-3</v>
      </c>
      <c r="I14" s="28">
        <f>H14*I8</f>
        <v>9011.2187317073167</v>
      </c>
      <c r="J14" s="29">
        <f t="shared" si="3"/>
        <v>9011.2187317073167</v>
      </c>
      <c r="K14" s="30">
        <f t="shared" si="1"/>
        <v>988.78126829268331</v>
      </c>
      <c r="L14" s="30">
        <f>H14*K78</f>
        <v>988.78126829268183</v>
      </c>
      <c r="M14" s="31">
        <f t="shared" si="2"/>
        <v>9.7560975609756097E-3</v>
      </c>
    </row>
    <row r="15" spans="1:14" x14ac:dyDescent="0.25">
      <c r="A15" s="78" t="s">
        <v>30</v>
      </c>
      <c r="B15" s="78">
        <v>2012</v>
      </c>
      <c r="C15" s="79">
        <v>10000</v>
      </c>
      <c r="D15" s="78">
        <v>2003</v>
      </c>
      <c r="E15" s="67" t="s">
        <v>10</v>
      </c>
      <c r="F15" s="70">
        <v>10000</v>
      </c>
      <c r="G15" s="71">
        <v>10000</v>
      </c>
      <c r="H15" s="27">
        <f t="shared" si="0"/>
        <v>9.7560975609756097E-3</v>
      </c>
      <c r="I15" s="28">
        <f>H15*I8</f>
        <v>9011.2187317073167</v>
      </c>
      <c r="J15" s="29">
        <f t="shared" si="3"/>
        <v>9011.2187317073167</v>
      </c>
      <c r="K15" s="30">
        <f t="shared" si="1"/>
        <v>988.78126829268331</v>
      </c>
      <c r="L15" s="30">
        <f>H15*K78</f>
        <v>988.78126829268183</v>
      </c>
      <c r="M15" s="31">
        <f t="shared" si="2"/>
        <v>9.7560975609756097E-3</v>
      </c>
    </row>
    <row r="16" spans="1:14" x14ac:dyDescent="0.25">
      <c r="A16" s="78" t="s">
        <v>30</v>
      </c>
      <c r="B16" s="78">
        <v>2013</v>
      </c>
      <c r="C16" s="79">
        <v>10000</v>
      </c>
      <c r="D16" s="78">
        <v>1997</v>
      </c>
      <c r="E16" s="80" t="s">
        <v>50</v>
      </c>
      <c r="F16" s="70">
        <v>10000</v>
      </c>
      <c r="G16" s="71">
        <v>10000</v>
      </c>
      <c r="H16" s="27">
        <f t="shared" si="0"/>
        <v>9.7560975609756097E-3</v>
      </c>
      <c r="I16" s="28">
        <f>H16*I8</f>
        <v>9011.2187317073167</v>
      </c>
      <c r="J16" s="29">
        <f t="shared" si="3"/>
        <v>9011.2187317073167</v>
      </c>
      <c r="K16" s="30">
        <f t="shared" si="1"/>
        <v>988.78126829268331</v>
      </c>
      <c r="L16" s="30">
        <f>H16*K78</f>
        <v>988.78126829268183</v>
      </c>
      <c r="M16" s="31">
        <f t="shared" si="2"/>
        <v>9.7560975609756097E-3</v>
      </c>
    </row>
    <row r="17" spans="1:13" x14ac:dyDescent="0.25">
      <c r="A17" s="78" t="s">
        <v>31</v>
      </c>
      <c r="B17" s="78">
        <v>2010</v>
      </c>
      <c r="C17" s="79">
        <v>5000</v>
      </c>
      <c r="D17" s="78">
        <v>2010</v>
      </c>
      <c r="E17" s="67" t="s">
        <v>11</v>
      </c>
      <c r="F17" s="70">
        <v>25000</v>
      </c>
      <c r="G17" s="71">
        <v>25000</v>
      </c>
      <c r="H17" s="27">
        <f t="shared" si="0"/>
        <v>2.4390243902439025E-2</v>
      </c>
      <c r="I17" s="28">
        <f>H17*I8</f>
        <v>22528.046829268296</v>
      </c>
      <c r="J17" s="29">
        <f t="shared" si="3"/>
        <v>22528.046829268296</v>
      </c>
      <c r="K17" s="30">
        <f t="shared" si="1"/>
        <v>2471.9531707317037</v>
      </c>
      <c r="L17" s="30">
        <f>H17*K78</f>
        <v>2471.9531707317046</v>
      </c>
      <c r="M17" s="31">
        <f t="shared" si="2"/>
        <v>2.4390243902439029E-2</v>
      </c>
    </row>
    <row r="18" spans="1:13" x14ac:dyDescent="0.25">
      <c r="A18" s="78" t="s">
        <v>31</v>
      </c>
      <c r="B18" s="78">
        <v>2011</v>
      </c>
      <c r="C18" s="79">
        <v>5000</v>
      </c>
      <c r="D18" s="78"/>
      <c r="E18" s="67"/>
      <c r="F18" s="70">
        <v>0</v>
      </c>
      <c r="G18" s="71">
        <v>0</v>
      </c>
      <c r="H18" s="27">
        <f t="shared" ref="H18:H24" si="4">G18/$G$78</f>
        <v>0</v>
      </c>
      <c r="I18" s="28">
        <f>H18*I8</f>
        <v>0</v>
      </c>
      <c r="J18" s="29">
        <f t="shared" si="3"/>
        <v>0</v>
      </c>
      <c r="K18" s="30">
        <f t="shared" si="1"/>
        <v>0</v>
      </c>
      <c r="L18" s="30">
        <f>H18*K78</f>
        <v>0</v>
      </c>
      <c r="M18" s="31">
        <f t="shared" ref="M18:M24" si="5">+I18/$I$78</f>
        <v>0</v>
      </c>
    </row>
    <row r="19" spans="1:13" x14ac:dyDescent="0.25">
      <c r="A19" s="78" t="s">
        <v>31</v>
      </c>
      <c r="B19" s="78">
        <v>2012</v>
      </c>
      <c r="C19" s="79">
        <v>5000</v>
      </c>
      <c r="D19" s="78"/>
      <c r="E19" s="67"/>
      <c r="F19" s="70">
        <v>0</v>
      </c>
      <c r="G19" s="71">
        <v>0</v>
      </c>
      <c r="H19" s="27">
        <f t="shared" si="4"/>
        <v>0</v>
      </c>
      <c r="I19" s="28">
        <f>H19*I8</f>
        <v>0</v>
      </c>
      <c r="J19" s="29">
        <f t="shared" si="3"/>
        <v>0</v>
      </c>
      <c r="K19" s="30">
        <f t="shared" si="1"/>
        <v>0</v>
      </c>
      <c r="L19" s="30">
        <f>H19*K78</f>
        <v>0</v>
      </c>
      <c r="M19" s="31">
        <f t="shared" si="5"/>
        <v>0</v>
      </c>
    </row>
    <row r="20" spans="1:13" x14ac:dyDescent="0.25">
      <c r="A20" s="78" t="s">
        <v>31</v>
      </c>
      <c r="B20" s="78">
        <v>2013</v>
      </c>
      <c r="C20" s="79">
        <v>5000</v>
      </c>
      <c r="D20" s="78"/>
      <c r="E20" s="67"/>
      <c r="F20" s="70">
        <v>0</v>
      </c>
      <c r="G20" s="71">
        <v>0</v>
      </c>
      <c r="H20" s="27">
        <f t="shared" si="4"/>
        <v>0</v>
      </c>
      <c r="I20" s="28">
        <f>H20*I8</f>
        <v>0</v>
      </c>
      <c r="J20" s="29">
        <f t="shared" si="3"/>
        <v>0</v>
      </c>
      <c r="K20" s="30">
        <f t="shared" si="1"/>
        <v>0</v>
      </c>
      <c r="L20" s="30">
        <f>H20*K78</f>
        <v>0</v>
      </c>
      <c r="M20" s="31">
        <f t="shared" si="5"/>
        <v>0</v>
      </c>
    </row>
    <row r="21" spans="1:13" x14ac:dyDescent="0.25">
      <c r="A21" s="78" t="s">
        <v>31</v>
      </c>
      <c r="B21" s="78">
        <v>2014</v>
      </c>
      <c r="C21" s="79">
        <v>5000</v>
      </c>
      <c r="D21" s="78"/>
      <c r="E21" s="67"/>
      <c r="F21" s="70">
        <v>0</v>
      </c>
      <c r="G21" s="71">
        <v>0</v>
      </c>
      <c r="H21" s="27">
        <f t="shared" si="4"/>
        <v>0</v>
      </c>
      <c r="I21" s="28">
        <f>H21*I8</f>
        <v>0</v>
      </c>
      <c r="J21" s="29">
        <f t="shared" si="3"/>
        <v>0</v>
      </c>
      <c r="K21" s="30">
        <f t="shared" si="1"/>
        <v>0</v>
      </c>
      <c r="L21" s="30">
        <f>H21*K78</f>
        <v>0</v>
      </c>
      <c r="M21" s="31">
        <f t="shared" si="5"/>
        <v>0</v>
      </c>
    </row>
    <row r="22" spans="1:13" x14ac:dyDescent="0.25">
      <c r="A22" s="78" t="s">
        <v>32</v>
      </c>
      <c r="B22" s="78">
        <v>2008</v>
      </c>
      <c r="C22" s="79">
        <v>25000</v>
      </c>
      <c r="D22" s="78"/>
      <c r="E22" s="67"/>
      <c r="F22" s="70">
        <v>0</v>
      </c>
      <c r="G22" s="71">
        <v>0</v>
      </c>
      <c r="H22" s="27">
        <f t="shared" si="4"/>
        <v>0</v>
      </c>
      <c r="I22" s="28">
        <f>H22*I8</f>
        <v>0</v>
      </c>
      <c r="J22" s="29">
        <f t="shared" si="3"/>
        <v>0</v>
      </c>
      <c r="K22" s="30">
        <f t="shared" si="1"/>
        <v>0</v>
      </c>
      <c r="L22" s="30">
        <f>H22*K78</f>
        <v>0</v>
      </c>
      <c r="M22" s="31">
        <f t="shared" si="5"/>
        <v>0</v>
      </c>
    </row>
    <row r="23" spans="1:13" x14ac:dyDescent="0.25">
      <c r="A23" s="78" t="s">
        <v>32</v>
      </c>
      <c r="B23" s="78">
        <v>2009</v>
      </c>
      <c r="C23" s="79">
        <v>25000</v>
      </c>
      <c r="D23" s="78"/>
      <c r="E23" s="67"/>
      <c r="F23" s="70">
        <v>0</v>
      </c>
      <c r="G23" s="71">
        <v>0</v>
      </c>
      <c r="H23" s="27">
        <f t="shared" si="4"/>
        <v>0</v>
      </c>
      <c r="I23" s="28">
        <f>H23*I8</f>
        <v>0</v>
      </c>
      <c r="J23" s="29">
        <f t="shared" si="3"/>
        <v>0</v>
      </c>
      <c r="K23" s="30">
        <f t="shared" si="1"/>
        <v>0</v>
      </c>
      <c r="L23" s="30">
        <f>H23*K78</f>
        <v>0</v>
      </c>
      <c r="M23" s="31">
        <f t="shared" si="5"/>
        <v>0</v>
      </c>
    </row>
    <row r="24" spans="1:13" x14ac:dyDescent="0.25">
      <c r="A24" s="78" t="s">
        <v>32</v>
      </c>
      <c r="B24" s="78">
        <v>2010</v>
      </c>
      <c r="C24" s="79">
        <v>25000</v>
      </c>
      <c r="D24" s="78"/>
      <c r="E24" s="67"/>
      <c r="F24" s="70">
        <v>0</v>
      </c>
      <c r="G24" s="71">
        <v>0</v>
      </c>
      <c r="H24" s="27">
        <f t="shared" si="4"/>
        <v>0</v>
      </c>
      <c r="I24" s="28">
        <f>H24*I8</f>
        <v>0</v>
      </c>
      <c r="J24" s="29">
        <f t="shared" si="3"/>
        <v>0</v>
      </c>
      <c r="K24" s="30">
        <f t="shared" si="1"/>
        <v>0</v>
      </c>
      <c r="L24" s="30">
        <f>H24*K78</f>
        <v>0</v>
      </c>
      <c r="M24" s="31">
        <f t="shared" si="5"/>
        <v>0</v>
      </c>
    </row>
    <row r="25" spans="1:13" x14ac:dyDescent="0.25">
      <c r="A25" s="78" t="s">
        <v>32</v>
      </c>
      <c r="B25" s="78">
        <v>2011</v>
      </c>
      <c r="C25" s="79">
        <v>25000</v>
      </c>
      <c r="D25" s="78">
        <v>2011</v>
      </c>
      <c r="E25" s="67" t="s">
        <v>11</v>
      </c>
      <c r="F25" s="70">
        <v>25000</v>
      </c>
      <c r="G25" s="71">
        <v>25000</v>
      </c>
      <c r="H25" s="27">
        <f t="shared" ref="H25:H56" si="6">G25/$G$78</f>
        <v>2.4390243902439025E-2</v>
      </c>
      <c r="I25" s="28">
        <f>H25*I8</f>
        <v>22528.046829268296</v>
      </c>
      <c r="J25" s="29">
        <f t="shared" si="3"/>
        <v>22528.046829268296</v>
      </c>
      <c r="K25" s="30">
        <f t="shared" si="1"/>
        <v>2471.9531707317037</v>
      </c>
      <c r="L25" s="30">
        <f>H25*K78</f>
        <v>2471.9531707317046</v>
      </c>
      <c r="M25" s="31">
        <f t="shared" ref="M25:M56" si="7">+I25/$I$78</f>
        <v>2.4390243902439029E-2</v>
      </c>
    </row>
    <row r="26" spans="1:13" x14ac:dyDescent="0.25">
      <c r="A26" s="78" t="s">
        <v>32</v>
      </c>
      <c r="B26" s="78">
        <v>2012</v>
      </c>
      <c r="C26" s="79">
        <v>25000</v>
      </c>
      <c r="D26" s="78">
        <v>2012</v>
      </c>
      <c r="E26" s="67" t="s">
        <v>11</v>
      </c>
      <c r="F26" s="70">
        <v>25000</v>
      </c>
      <c r="G26" s="71">
        <v>25000</v>
      </c>
      <c r="H26" s="27">
        <f t="shared" si="6"/>
        <v>2.4390243902439025E-2</v>
      </c>
      <c r="I26" s="28">
        <f>H26*I8</f>
        <v>22528.046829268296</v>
      </c>
      <c r="J26" s="29">
        <f t="shared" si="3"/>
        <v>22528.046829268296</v>
      </c>
      <c r="K26" s="30">
        <f t="shared" si="1"/>
        <v>2471.9531707317037</v>
      </c>
      <c r="L26" s="30">
        <f>H26*K78</f>
        <v>2471.9531707317046</v>
      </c>
      <c r="M26" s="31">
        <f t="shared" si="7"/>
        <v>2.4390243902439029E-2</v>
      </c>
    </row>
    <row r="27" spans="1:13" x14ac:dyDescent="0.25">
      <c r="A27" s="78" t="s">
        <v>32</v>
      </c>
      <c r="B27" s="78">
        <v>2013</v>
      </c>
      <c r="C27" s="79">
        <v>25000</v>
      </c>
      <c r="D27" s="78">
        <v>2012</v>
      </c>
      <c r="E27" s="67" t="s">
        <v>11</v>
      </c>
      <c r="F27" s="70">
        <v>25000</v>
      </c>
      <c r="G27" s="71">
        <v>25000</v>
      </c>
      <c r="H27" s="27">
        <f t="shared" si="6"/>
        <v>2.4390243902439025E-2</v>
      </c>
      <c r="I27" s="28">
        <f>H27*I8</f>
        <v>22528.046829268296</v>
      </c>
      <c r="J27" s="29">
        <f t="shared" si="3"/>
        <v>22528.046829268296</v>
      </c>
      <c r="K27" s="30">
        <f t="shared" si="1"/>
        <v>2471.9531707317037</v>
      </c>
      <c r="L27" s="30">
        <f>H27*K78</f>
        <v>2471.9531707317046</v>
      </c>
      <c r="M27" s="31">
        <f t="shared" si="7"/>
        <v>2.4390243902439029E-2</v>
      </c>
    </row>
    <row r="28" spans="1:13" x14ac:dyDescent="0.25">
      <c r="A28" s="78" t="s">
        <v>33</v>
      </c>
      <c r="B28" s="78">
        <v>2013</v>
      </c>
      <c r="C28" s="79">
        <v>25000</v>
      </c>
      <c r="D28" s="78">
        <v>2013</v>
      </c>
      <c r="E28" s="67" t="s">
        <v>22</v>
      </c>
      <c r="F28" s="70">
        <v>25000</v>
      </c>
      <c r="G28" s="71">
        <v>25000</v>
      </c>
      <c r="H28" s="27">
        <f t="shared" si="6"/>
        <v>2.4390243902439025E-2</v>
      </c>
      <c r="I28" s="28">
        <f>H28*I8</f>
        <v>22528.046829268296</v>
      </c>
      <c r="J28" s="29">
        <f t="shared" si="3"/>
        <v>22528.046829268296</v>
      </c>
      <c r="K28" s="30">
        <f t="shared" si="1"/>
        <v>2471.9531707317037</v>
      </c>
      <c r="L28" s="30">
        <f>H28*K78</f>
        <v>2471.9531707317046</v>
      </c>
      <c r="M28" s="31">
        <f t="shared" si="7"/>
        <v>2.4390243902439029E-2</v>
      </c>
    </row>
    <row r="29" spans="1:13" x14ac:dyDescent="0.25">
      <c r="A29" s="78" t="s">
        <v>34</v>
      </c>
      <c r="B29" s="78">
        <v>2014</v>
      </c>
      <c r="C29" s="79">
        <v>0</v>
      </c>
      <c r="D29" s="78"/>
      <c r="E29" s="67"/>
      <c r="F29" s="70">
        <v>0</v>
      </c>
      <c r="G29" s="71">
        <v>0</v>
      </c>
      <c r="H29" s="27">
        <f t="shared" si="6"/>
        <v>0</v>
      </c>
      <c r="I29" s="28">
        <f>H29*I8</f>
        <v>0</v>
      </c>
      <c r="J29" s="29">
        <f t="shared" si="3"/>
        <v>0</v>
      </c>
      <c r="K29" s="30">
        <f t="shared" si="1"/>
        <v>0</v>
      </c>
      <c r="L29" s="30">
        <f>H29*K78</f>
        <v>0</v>
      </c>
      <c r="M29" s="31">
        <f t="shared" si="7"/>
        <v>0</v>
      </c>
    </row>
    <row r="30" spans="1:13" x14ac:dyDescent="0.25">
      <c r="A30" s="78" t="s">
        <v>35</v>
      </c>
      <c r="B30" s="78">
        <v>2013</v>
      </c>
      <c r="C30" s="79">
        <v>15000</v>
      </c>
      <c r="D30" s="78">
        <v>2013</v>
      </c>
      <c r="E30" s="67" t="s">
        <v>22</v>
      </c>
      <c r="F30" s="70">
        <v>15000</v>
      </c>
      <c r="G30" s="71">
        <v>15000</v>
      </c>
      <c r="H30" s="27">
        <f t="shared" si="6"/>
        <v>1.4634146341463415E-2</v>
      </c>
      <c r="I30" s="28">
        <f>H30*I8</f>
        <v>13516.828097560978</v>
      </c>
      <c r="J30" s="29">
        <f t="shared" si="3"/>
        <v>13516.828097560978</v>
      </c>
      <c r="K30" s="30">
        <f t="shared" si="1"/>
        <v>1483.1719024390222</v>
      </c>
      <c r="L30" s="30">
        <f>H30*K78</f>
        <v>1483.1719024390227</v>
      </c>
      <c r="M30" s="31">
        <f t="shared" si="7"/>
        <v>1.4634146341463419E-2</v>
      </c>
    </row>
    <row r="31" spans="1:13" x14ac:dyDescent="0.25">
      <c r="A31" s="78" t="s">
        <v>35</v>
      </c>
      <c r="B31" s="78">
        <v>2014</v>
      </c>
      <c r="C31" s="79">
        <v>0</v>
      </c>
      <c r="D31" s="78"/>
      <c r="E31" s="67"/>
      <c r="F31" s="70">
        <v>0</v>
      </c>
      <c r="G31" s="71">
        <v>0</v>
      </c>
      <c r="H31" s="27">
        <f t="shared" si="6"/>
        <v>0</v>
      </c>
      <c r="I31" s="28">
        <f>H31*I8</f>
        <v>0</v>
      </c>
      <c r="J31" s="29">
        <f t="shared" si="3"/>
        <v>0</v>
      </c>
      <c r="K31" s="30">
        <f t="shared" si="1"/>
        <v>0</v>
      </c>
      <c r="L31" s="30">
        <f>H31*K78</f>
        <v>0</v>
      </c>
      <c r="M31" s="31">
        <f t="shared" si="7"/>
        <v>0</v>
      </c>
    </row>
    <row r="32" spans="1:13" x14ac:dyDescent="0.25">
      <c r="A32" s="78" t="s">
        <v>36</v>
      </c>
      <c r="B32" s="78">
        <v>2010</v>
      </c>
      <c r="C32" s="79">
        <v>20000</v>
      </c>
      <c r="D32" s="78">
        <v>2009</v>
      </c>
      <c r="E32" s="67" t="s">
        <v>24</v>
      </c>
      <c r="F32" s="70">
        <v>20000</v>
      </c>
      <c r="G32" s="71">
        <v>20000</v>
      </c>
      <c r="H32" s="27">
        <f t="shared" si="6"/>
        <v>1.9512195121951219E-2</v>
      </c>
      <c r="I32" s="28">
        <f>H32*I8</f>
        <v>18022.437463414633</v>
      </c>
      <c r="J32" s="29">
        <f t="shared" si="3"/>
        <v>18022.437463414633</v>
      </c>
      <c r="K32" s="30">
        <f t="shared" si="1"/>
        <v>1977.5625365853666</v>
      </c>
      <c r="L32" s="30">
        <f>H32*K78</f>
        <v>1977.5625365853637</v>
      </c>
      <c r="M32" s="31">
        <f t="shared" si="7"/>
        <v>1.9512195121951219E-2</v>
      </c>
    </row>
    <row r="33" spans="1:13" x14ac:dyDescent="0.25">
      <c r="A33" s="78" t="s">
        <v>36</v>
      </c>
      <c r="B33" s="78">
        <v>2011</v>
      </c>
      <c r="C33" s="79">
        <v>20000</v>
      </c>
      <c r="D33" s="78">
        <v>2009</v>
      </c>
      <c r="E33" s="67" t="s">
        <v>24</v>
      </c>
      <c r="F33" s="70">
        <v>20000</v>
      </c>
      <c r="G33" s="71">
        <v>20000</v>
      </c>
      <c r="H33" s="27">
        <f t="shared" si="6"/>
        <v>1.9512195121951219E-2</v>
      </c>
      <c r="I33" s="28">
        <f>H33*I8</f>
        <v>18022.437463414633</v>
      </c>
      <c r="J33" s="29">
        <f t="shared" si="3"/>
        <v>18022.437463414633</v>
      </c>
      <c r="K33" s="30">
        <f t="shared" si="1"/>
        <v>1977.5625365853666</v>
      </c>
      <c r="L33" s="30">
        <f>H33*K78</f>
        <v>1977.5625365853637</v>
      </c>
      <c r="M33" s="31">
        <f t="shared" si="7"/>
        <v>1.9512195121951219E-2</v>
      </c>
    </row>
    <row r="34" spans="1:13" x14ac:dyDescent="0.25">
      <c r="A34" s="78" t="s">
        <v>36</v>
      </c>
      <c r="B34" s="78">
        <v>2012</v>
      </c>
      <c r="C34" s="79">
        <v>20000</v>
      </c>
      <c r="D34" s="78">
        <v>2011</v>
      </c>
      <c r="E34" s="67" t="s">
        <v>11</v>
      </c>
      <c r="F34" s="70">
        <v>20000</v>
      </c>
      <c r="G34" s="71">
        <v>20000</v>
      </c>
      <c r="H34" s="27">
        <f t="shared" si="6"/>
        <v>1.9512195121951219E-2</v>
      </c>
      <c r="I34" s="28">
        <f>H34*I8</f>
        <v>18022.437463414633</v>
      </c>
      <c r="J34" s="29">
        <f t="shared" si="3"/>
        <v>18022.437463414633</v>
      </c>
      <c r="K34" s="30">
        <f t="shared" si="1"/>
        <v>1977.5625365853666</v>
      </c>
      <c r="L34" s="30">
        <f>H34*K78</f>
        <v>1977.5625365853637</v>
      </c>
      <c r="M34" s="31">
        <f t="shared" si="7"/>
        <v>1.9512195121951219E-2</v>
      </c>
    </row>
    <row r="35" spans="1:13" x14ac:dyDescent="0.25">
      <c r="A35" s="78" t="s">
        <v>36</v>
      </c>
      <c r="B35" s="78">
        <v>2013</v>
      </c>
      <c r="C35" s="79">
        <v>20000</v>
      </c>
      <c r="D35" s="78">
        <v>2013</v>
      </c>
      <c r="E35" s="67" t="s">
        <v>22</v>
      </c>
      <c r="F35" s="70">
        <v>20000</v>
      </c>
      <c r="G35" s="71">
        <v>20000</v>
      </c>
      <c r="H35" s="27">
        <f t="shared" si="6"/>
        <v>1.9512195121951219E-2</v>
      </c>
      <c r="I35" s="28">
        <f>H35*I8</f>
        <v>18022.437463414633</v>
      </c>
      <c r="J35" s="29">
        <f t="shared" si="3"/>
        <v>18022.437463414633</v>
      </c>
      <c r="K35" s="30">
        <f t="shared" si="1"/>
        <v>1977.5625365853666</v>
      </c>
      <c r="L35" s="30">
        <f>H35*K78</f>
        <v>1977.5625365853637</v>
      </c>
      <c r="M35" s="31">
        <f t="shared" si="7"/>
        <v>1.9512195121951219E-2</v>
      </c>
    </row>
    <row r="36" spans="1:13" x14ac:dyDescent="0.25">
      <c r="A36" s="78" t="s">
        <v>36</v>
      </c>
      <c r="B36" s="78">
        <v>2014</v>
      </c>
      <c r="C36" s="79">
        <v>0</v>
      </c>
      <c r="D36" s="78"/>
      <c r="E36" s="67"/>
      <c r="F36" s="70">
        <v>0</v>
      </c>
      <c r="G36" s="71"/>
      <c r="H36" s="27">
        <f t="shared" si="6"/>
        <v>0</v>
      </c>
      <c r="I36" s="28">
        <f>H36*I8</f>
        <v>0</v>
      </c>
      <c r="J36" s="29">
        <f t="shared" si="3"/>
        <v>0</v>
      </c>
      <c r="K36" s="30">
        <f t="shared" si="1"/>
        <v>0</v>
      </c>
      <c r="L36" s="30">
        <f>H36*K78</f>
        <v>0</v>
      </c>
      <c r="M36" s="31">
        <f t="shared" si="7"/>
        <v>0</v>
      </c>
    </row>
    <row r="37" spans="1:13" x14ac:dyDescent="0.25">
      <c r="A37" s="78" t="s">
        <v>37</v>
      </c>
      <c r="B37" s="78">
        <v>2008</v>
      </c>
      <c r="C37" s="79">
        <v>15000</v>
      </c>
      <c r="D37" s="78">
        <v>2009</v>
      </c>
      <c r="E37" s="67" t="s">
        <v>24</v>
      </c>
      <c r="F37" s="70">
        <v>15000</v>
      </c>
      <c r="G37" s="71">
        <v>15000</v>
      </c>
      <c r="H37" s="27">
        <f t="shared" si="6"/>
        <v>1.4634146341463415E-2</v>
      </c>
      <c r="I37" s="28">
        <f>H37*I8</f>
        <v>13516.828097560978</v>
      </c>
      <c r="J37" s="29">
        <f t="shared" si="3"/>
        <v>13516.828097560978</v>
      </c>
      <c r="K37" s="30">
        <f t="shared" si="1"/>
        <v>1483.1719024390222</v>
      </c>
      <c r="L37" s="30">
        <f>H37*K78</f>
        <v>1483.1719024390227</v>
      </c>
      <c r="M37" s="31">
        <f t="shared" si="7"/>
        <v>1.4634146341463419E-2</v>
      </c>
    </row>
    <row r="38" spans="1:13" x14ac:dyDescent="0.25">
      <c r="A38" s="78" t="s">
        <v>37</v>
      </c>
      <c r="B38" s="78">
        <v>2009</v>
      </c>
      <c r="C38" s="79">
        <v>15000</v>
      </c>
      <c r="D38" s="78">
        <v>2010</v>
      </c>
      <c r="E38" s="67" t="s">
        <v>11</v>
      </c>
      <c r="F38" s="70">
        <v>15000</v>
      </c>
      <c r="G38" s="71">
        <v>15000</v>
      </c>
      <c r="H38" s="27">
        <f t="shared" si="6"/>
        <v>1.4634146341463415E-2</v>
      </c>
      <c r="I38" s="28">
        <f>H38*I8</f>
        <v>13516.828097560978</v>
      </c>
      <c r="J38" s="29">
        <f t="shared" si="3"/>
        <v>13516.828097560978</v>
      </c>
      <c r="K38" s="30">
        <f t="shared" si="1"/>
        <v>1483.1719024390222</v>
      </c>
      <c r="L38" s="30">
        <f>H38*K78</f>
        <v>1483.1719024390227</v>
      </c>
      <c r="M38" s="31">
        <f t="shared" si="7"/>
        <v>1.4634146341463419E-2</v>
      </c>
    </row>
    <row r="39" spans="1:13" x14ac:dyDescent="0.25">
      <c r="A39" s="78" t="s">
        <v>37</v>
      </c>
      <c r="B39" s="78">
        <v>2010</v>
      </c>
      <c r="C39" s="79">
        <v>15000</v>
      </c>
      <c r="D39" s="78">
        <v>2010</v>
      </c>
      <c r="E39" s="67" t="s">
        <v>11</v>
      </c>
      <c r="F39" s="70">
        <v>15000</v>
      </c>
      <c r="G39" s="71">
        <v>15000</v>
      </c>
      <c r="H39" s="27">
        <f t="shared" si="6"/>
        <v>1.4634146341463415E-2</v>
      </c>
      <c r="I39" s="28">
        <f>H39*I8</f>
        <v>13516.828097560978</v>
      </c>
      <c r="J39" s="29">
        <f t="shared" si="3"/>
        <v>13516.828097560978</v>
      </c>
      <c r="K39" s="30">
        <f t="shared" si="1"/>
        <v>1483.1719024390222</v>
      </c>
      <c r="L39" s="30">
        <f>H39*K78</f>
        <v>1483.1719024390227</v>
      </c>
      <c r="M39" s="31">
        <f t="shared" si="7"/>
        <v>1.4634146341463419E-2</v>
      </c>
    </row>
    <row r="40" spans="1:13" x14ac:dyDescent="0.25">
      <c r="A40" s="78" t="s">
        <v>37</v>
      </c>
      <c r="B40" s="78">
        <v>2011</v>
      </c>
      <c r="C40" s="79">
        <v>15000</v>
      </c>
      <c r="D40" s="78">
        <v>2011</v>
      </c>
      <c r="E40" s="67" t="s">
        <v>11</v>
      </c>
      <c r="F40" s="70">
        <v>15000</v>
      </c>
      <c r="G40" s="71">
        <v>15000</v>
      </c>
      <c r="H40" s="27">
        <f t="shared" si="6"/>
        <v>1.4634146341463415E-2</v>
      </c>
      <c r="I40" s="28">
        <f>H40*I8</f>
        <v>13516.828097560978</v>
      </c>
      <c r="J40" s="29">
        <f t="shared" si="3"/>
        <v>13516.828097560978</v>
      </c>
      <c r="K40" s="30">
        <f t="shared" si="1"/>
        <v>1483.1719024390222</v>
      </c>
      <c r="L40" s="30">
        <f>H40*K78</f>
        <v>1483.1719024390227</v>
      </c>
      <c r="M40" s="31">
        <f t="shared" si="7"/>
        <v>1.4634146341463419E-2</v>
      </c>
    </row>
    <row r="41" spans="1:13" x14ac:dyDescent="0.25">
      <c r="A41" s="78" t="s">
        <v>37</v>
      </c>
      <c r="B41" s="78">
        <v>2012</v>
      </c>
      <c r="C41" s="79">
        <v>15000</v>
      </c>
      <c r="D41" s="78">
        <v>2014</v>
      </c>
      <c r="E41" s="67" t="s">
        <v>22</v>
      </c>
      <c r="F41" s="70">
        <v>20000</v>
      </c>
      <c r="G41" s="71">
        <v>20000</v>
      </c>
      <c r="H41" s="27">
        <f t="shared" si="6"/>
        <v>1.9512195121951219E-2</v>
      </c>
      <c r="I41" s="28">
        <f>H41*I8</f>
        <v>18022.437463414633</v>
      </c>
      <c r="J41" s="29">
        <f t="shared" si="3"/>
        <v>18022.437463414633</v>
      </c>
      <c r="K41" s="30">
        <f t="shared" si="1"/>
        <v>1977.5625365853666</v>
      </c>
      <c r="L41" s="30">
        <f>H41*K78</f>
        <v>1977.5625365853637</v>
      </c>
      <c r="M41" s="31">
        <f t="shared" si="7"/>
        <v>1.9512195121951219E-2</v>
      </c>
    </row>
    <row r="42" spans="1:13" x14ac:dyDescent="0.25">
      <c r="A42" s="78" t="s">
        <v>37</v>
      </c>
      <c r="B42" s="78">
        <v>2014</v>
      </c>
      <c r="C42" s="79">
        <v>0</v>
      </c>
      <c r="D42" s="78"/>
      <c r="E42" s="67"/>
      <c r="F42" s="70">
        <v>0</v>
      </c>
      <c r="G42" s="71">
        <v>0</v>
      </c>
      <c r="H42" s="27">
        <f t="shared" si="6"/>
        <v>0</v>
      </c>
      <c r="I42" s="28">
        <f>H42*I8</f>
        <v>0</v>
      </c>
      <c r="J42" s="29">
        <f t="shared" si="3"/>
        <v>0</v>
      </c>
      <c r="K42" s="30">
        <f t="shared" si="1"/>
        <v>0</v>
      </c>
      <c r="L42" s="30">
        <f>H42*K78</f>
        <v>0</v>
      </c>
      <c r="M42" s="31">
        <f t="shared" si="7"/>
        <v>0</v>
      </c>
    </row>
    <row r="43" spans="1:13" x14ac:dyDescent="0.25">
      <c r="A43" s="78" t="s">
        <v>38</v>
      </c>
      <c r="B43" s="78">
        <v>2009</v>
      </c>
      <c r="C43" s="79">
        <v>20000</v>
      </c>
      <c r="D43" s="78">
        <v>2009</v>
      </c>
      <c r="E43" s="67" t="s">
        <v>24</v>
      </c>
      <c r="F43" s="70">
        <v>20000</v>
      </c>
      <c r="G43" s="71">
        <v>20000</v>
      </c>
      <c r="H43" s="27">
        <f t="shared" si="6"/>
        <v>1.9512195121951219E-2</v>
      </c>
      <c r="I43" s="28">
        <f>H43*I8</f>
        <v>18022.437463414633</v>
      </c>
      <c r="J43" s="29">
        <f t="shared" si="3"/>
        <v>18022.437463414633</v>
      </c>
      <c r="K43" s="30">
        <f t="shared" si="1"/>
        <v>1977.5625365853666</v>
      </c>
      <c r="L43" s="30">
        <f>H43*K78</f>
        <v>1977.5625365853637</v>
      </c>
      <c r="M43" s="31">
        <f t="shared" si="7"/>
        <v>1.9512195121951219E-2</v>
      </c>
    </row>
    <row r="44" spans="1:13" x14ac:dyDescent="0.25">
      <c r="A44" s="78" t="s">
        <v>38</v>
      </c>
      <c r="B44" s="78">
        <v>2010</v>
      </c>
      <c r="C44" s="79">
        <v>20000</v>
      </c>
      <c r="D44" s="78">
        <v>2010</v>
      </c>
      <c r="E44" s="67" t="s">
        <v>11</v>
      </c>
      <c r="F44" s="70">
        <v>20000</v>
      </c>
      <c r="G44" s="71">
        <v>20000</v>
      </c>
      <c r="H44" s="27">
        <f t="shared" si="6"/>
        <v>1.9512195121951219E-2</v>
      </c>
      <c r="I44" s="28">
        <f>H44*I8</f>
        <v>18022.437463414633</v>
      </c>
      <c r="J44" s="29">
        <f t="shared" si="3"/>
        <v>18022.437463414633</v>
      </c>
      <c r="K44" s="30">
        <f t="shared" si="1"/>
        <v>1977.5625365853666</v>
      </c>
      <c r="L44" s="30">
        <f>H44*K78</f>
        <v>1977.5625365853637</v>
      </c>
      <c r="M44" s="31">
        <f t="shared" si="7"/>
        <v>1.9512195121951219E-2</v>
      </c>
    </row>
    <row r="45" spans="1:13" x14ac:dyDescent="0.25">
      <c r="A45" s="78" t="s">
        <v>38</v>
      </c>
      <c r="B45" s="78">
        <v>2011</v>
      </c>
      <c r="C45" s="79">
        <v>20000</v>
      </c>
      <c r="D45" s="78">
        <v>2009</v>
      </c>
      <c r="E45" s="67" t="s">
        <v>24</v>
      </c>
      <c r="F45" s="70">
        <v>20000</v>
      </c>
      <c r="G45" s="71">
        <v>20000</v>
      </c>
      <c r="H45" s="27">
        <f t="shared" si="6"/>
        <v>1.9512195121951219E-2</v>
      </c>
      <c r="I45" s="28">
        <f>H45*I8</f>
        <v>18022.437463414633</v>
      </c>
      <c r="J45" s="29">
        <f t="shared" si="3"/>
        <v>18022.437463414633</v>
      </c>
      <c r="K45" s="30">
        <f t="shared" si="1"/>
        <v>1977.5625365853666</v>
      </c>
      <c r="L45" s="30">
        <f>H45*K78</f>
        <v>1977.5625365853637</v>
      </c>
      <c r="M45" s="31">
        <f t="shared" si="7"/>
        <v>1.9512195121951219E-2</v>
      </c>
    </row>
    <row r="46" spans="1:13" x14ac:dyDescent="0.25">
      <c r="A46" s="78" t="s">
        <v>38</v>
      </c>
      <c r="B46" s="78">
        <v>2012</v>
      </c>
      <c r="C46" s="79">
        <v>20000</v>
      </c>
      <c r="D46" s="78">
        <v>2003</v>
      </c>
      <c r="E46" s="67" t="s">
        <v>10</v>
      </c>
      <c r="F46" s="70">
        <v>20000</v>
      </c>
      <c r="G46" s="71">
        <v>20000</v>
      </c>
      <c r="H46" s="27">
        <f t="shared" si="6"/>
        <v>1.9512195121951219E-2</v>
      </c>
      <c r="I46" s="28">
        <f>H46*I8</f>
        <v>18022.437463414633</v>
      </c>
      <c r="J46" s="29">
        <f t="shared" si="3"/>
        <v>18022.437463414633</v>
      </c>
      <c r="K46" s="30">
        <f t="shared" si="1"/>
        <v>1977.5625365853666</v>
      </c>
      <c r="L46" s="30">
        <f>H46*K78</f>
        <v>1977.5625365853637</v>
      </c>
      <c r="M46" s="31">
        <f t="shared" si="7"/>
        <v>1.9512195121951219E-2</v>
      </c>
    </row>
    <row r="47" spans="1:13" x14ac:dyDescent="0.25">
      <c r="A47" s="78" t="s">
        <v>38</v>
      </c>
      <c r="B47" s="78">
        <v>2013</v>
      </c>
      <c r="C47" s="79">
        <v>20000</v>
      </c>
      <c r="D47" s="78">
        <v>2005</v>
      </c>
      <c r="E47" s="67" t="s">
        <v>23</v>
      </c>
      <c r="F47" s="70">
        <v>20000</v>
      </c>
      <c r="G47" s="71">
        <v>20000</v>
      </c>
      <c r="H47" s="27">
        <f t="shared" si="6"/>
        <v>1.9512195121951219E-2</v>
      </c>
      <c r="I47" s="28">
        <f>H47*I8</f>
        <v>18022.437463414633</v>
      </c>
      <c r="J47" s="29">
        <f t="shared" si="3"/>
        <v>18022.437463414633</v>
      </c>
      <c r="K47" s="30">
        <f t="shared" si="1"/>
        <v>1977.5625365853666</v>
      </c>
      <c r="L47" s="30">
        <f>H47*K78</f>
        <v>1977.5625365853637</v>
      </c>
      <c r="M47" s="31">
        <f t="shared" si="7"/>
        <v>1.9512195121951219E-2</v>
      </c>
    </row>
    <row r="48" spans="1:13" x14ac:dyDescent="0.25">
      <c r="A48" s="78" t="s">
        <v>38</v>
      </c>
      <c r="B48" s="78">
        <v>2014</v>
      </c>
      <c r="C48" s="79">
        <v>0</v>
      </c>
      <c r="D48" s="78">
        <v>2014</v>
      </c>
      <c r="E48" s="67" t="s">
        <v>22</v>
      </c>
      <c r="F48" s="70">
        <v>20000</v>
      </c>
      <c r="G48" s="71">
        <v>20000</v>
      </c>
      <c r="H48" s="27">
        <f t="shared" si="6"/>
        <v>1.9512195121951219E-2</v>
      </c>
      <c r="I48" s="28">
        <f>H48*I8</f>
        <v>18022.437463414633</v>
      </c>
      <c r="J48" s="29">
        <f t="shared" si="3"/>
        <v>18022.437463414633</v>
      </c>
      <c r="K48" s="30">
        <f t="shared" si="1"/>
        <v>1977.5625365853666</v>
      </c>
      <c r="L48" s="30">
        <f>H48*K78</f>
        <v>1977.5625365853637</v>
      </c>
      <c r="M48" s="31">
        <f t="shared" si="7"/>
        <v>1.9512195121951219E-2</v>
      </c>
    </row>
    <row r="49" spans="1:13" x14ac:dyDescent="0.25">
      <c r="A49" s="78" t="s">
        <v>39</v>
      </c>
      <c r="B49" s="78">
        <v>2012</v>
      </c>
      <c r="C49" s="79">
        <v>20000</v>
      </c>
      <c r="D49" s="78">
        <v>2012</v>
      </c>
      <c r="E49" s="67" t="s">
        <v>11</v>
      </c>
      <c r="F49" s="70">
        <v>20000</v>
      </c>
      <c r="G49" s="71">
        <v>20000</v>
      </c>
      <c r="H49" s="27">
        <f t="shared" si="6"/>
        <v>1.9512195121951219E-2</v>
      </c>
      <c r="I49" s="28">
        <f>H49*I8</f>
        <v>18022.437463414633</v>
      </c>
      <c r="J49" s="29">
        <f t="shared" si="3"/>
        <v>18022.437463414633</v>
      </c>
      <c r="K49" s="30">
        <f t="shared" si="1"/>
        <v>1977.5625365853666</v>
      </c>
      <c r="L49" s="30">
        <f>H49*K78</f>
        <v>1977.5625365853637</v>
      </c>
      <c r="M49" s="31">
        <f t="shared" si="7"/>
        <v>1.9512195121951219E-2</v>
      </c>
    </row>
    <row r="50" spans="1:13" x14ac:dyDescent="0.25">
      <c r="A50" s="78" t="s">
        <v>39</v>
      </c>
      <c r="B50" s="78">
        <v>2013</v>
      </c>
      <c r="C50" s="79">
        <v>20000</v>
      </c>
      <c r="D50" s="78">
        <v>1997</v>
      </c>
      <c r="E50" s="80" t="s">
        <v>50</v>
      </c>
      <c r="F50" s="70">
        <v>20000</v>
      </c>
      <c r="G50" s="71">
        <v>20000</v>
      </c>
      <c r="H50" s="27">
        <f t="shared" si="6"/>
        <v>1.9512195121951219E-2</v>
      </c>
      <c r="I50" s="28">
        <f>H50*I8</f>
        <v>18022.437463414633</v>
      </c>
      <c r="J50" s="29">
        <f t="shared" si="3"/>
        <v>18022.437463414633</v>
      </c>
      <c r="K50" s="30">
        <f t="shared" si="1"/>
        <v>1977.5625365853666</v>
      </c>
      <c r="L50" s="30">
        <f>H50*K78</f>
        <v>1977.5625365853637</v>
      </c>
      <c r="M50" s="31">
        <f t="shared" si="7"/>
        <v>1.9512195121951219E-2</v>
      </c>
    </row>
    <row r="51" spans="1:13" x14ac:dyDescent="0.25">
      <c r="A51" s="78" t="s">
        <v>39</v>
      </c>
      <c r="B51" s="78">
        <v>2014</v>
      </c>
      <c r="C51" s="79">
        <v>0</v>
      </c>
      <c r="D51" s="78"/>
      <c r="E51" s="67"/>
      <c r="F51" s="70">
        <v>0</v>
      </c>
      <c r="G51" s="71">
        <v>0</v>
      </c>
      <c r="H51" s="27">
        <f t="shared" si="6"/>
        <v>0</v>
      </c>
      <c r="I51" s="28">
        <f>H51*I8</f>
        <v>0</v>
      </c>
      <c r="J51" s="29">
        <f t="shared" si="3"/>
        <v>0</v>
      </c>
      <c r="K51" s="30">
        <f t="shared" si="1"/>
        <v>0</v>
      </c>
      <c r="L51" s="30">
        <f>H51*K78</f>
        <v>0</v>
      </c>
      <c r="M51" s="31">
        <f t="shared" si="7"/>
        <v>0</v>
      </c>
    </row>
    <row r="52" spans="1:13" x14ac:dyDescent="0.25">
      <c r="A52" s="78" t="s">
        <v>40</v>
      </c>
      <c r="B52" s="78">
        <v>2012</v>
      </c>
      <c r="C52" s="79">
        <v>25000</v>
      </c>
      <c r="D52" s="78">
        <v>2007</v>
      </c>
      <c r="E52" s="67" t="s">
        <v>24</v>
      </c>
      <c r="F52" s="70">
        <v>8361.48</v>
      </c>
      <c r="G52" s="71">
        <v>8361.48</v>
      </c>
      <c r="H52" s="27">
        <f t="shared" si="6"/>
        <v>8.1575414634146338E-3</v>
      </c>
      <c r="I52" s="28">
        <f>H52*I8</f>
        <v>7534.7125200796099</v>
      </c>
      <c r="J52" s="29">
        <f t="shared" si="3"/>
        <v>7534.7125200796099</v>
      </c>
      <c r="K52" s="30">
        <f t="shared" si="1"/>
        <v>826.76747992038963</v>
      </c>
      <c r="L52" s="30">
        <f>H52*K78</f>
        <v>826.76747992038929</v>
      </c>
      <c r="M52" s="31">
        <f t="shared" si="7"/>
        <v>8.1575414634146356E-3</v>
      </c>
    </row>
    <row r="53" spans="1:13" x14ac:dyDescent="0.25">
      <c r="A53" s="78" t="s">
        <v>40</v>
      </c>
      <c r="B53" s="78"/>
      <c r="C53" s="79">
        <v>0</v>
      </c>
      <c r="D53" s="78">
        <v>2011</v>
      </c>
      <c r="E53" s="67" t="s">
        <v>11</v>
      </c>
      <c r="F53" s="70">
        <v>16638.52</v>
      </c>
      <c r="G53" s="71">
        <v>16638.52</v>
      </c>
      <c r="H53" s="27">
        <f t="shared" si="6"/>
        <v>1.6232702439024391E-2</v>
      </c>
      <c r="I53" s="28">
        <f>H53*I8</f>
        <v>14993.334309188685</v>
      </c>
      <c r="J53" s="29">
        <f t="shared" si="3"/>
        <v>14993.334309188685</v>
      </c>
      <c r="K53" s="30">
        <f t="shared" si="1"/>
        <v>1645.185690811315</v>
      </c>
      <c r="L53" s="30">
        <f>H53*K78</f>
        <v>1645.1856908113152</v>
      </c>
      <c r="M53" s="31">
        <f t="shared" si="7"/>
        <v>1.6232702439024395E-2</v>
      </c>
    </row>
    <row r="54" spans="1:13" x14ac:dyDescent="0.25">
      <c r="A54" s="78" t="s">
        <v>41</v>
      </c>
      <c r="B54" s="78">
        <v>2013</v>
      </c>
      <c r="C54" s="79">
        <v>30000</v>
      </c>
      <c r="D54" s="78">
        <v>2011</v>
      </c>
      <c r="E54" s="67" t="s">
        <v>11</v>
      </c>
      <c r="F54" s="70">
        <v>30000</v>
      </c>
      <c r="G54" s="71">
        <v>30000</v>
      </c>
      <c r="H54" s="27">
        <f t="shared" si="6"/>
        <v>2.9268292682926831E-2</v>
      </c>
      <c r="I54" s="28">
        <f>H54*I8</f>
        <v>27033.656195121956</v>
      </c>
      <c r="J54" s="29">
        <f t="shared" si="3"/>
        <v>27033.656195121956</v>
      </c>
      <c r="K54" s="30">
        <f t="shared" si="1"/>
        <v>2966.3438048780445</v>
      </c>
      <c r="L54" s="30">
        <f>H54*K78</f>
        <v>2966.3438048780454</v>
      </c>
      <c r="M54" s="31">
        <f t="shared" si="7"/>
        <v>2.9268292682926838E-2</v>
      </c>
    </row>
    <row r="55" spans="1:13" x14ac:dyDescent="0.25">
      <c r="A55" s="78" t="s">
        <v>42</v>
      </c>
      <c r="B55" s="78">
        <v>2014</v>
      </c>
      <c r="C55" s="79">
        <v>0</v>
      </c>
      <c r="D55" s="78"/>
      <c r="E55" s="67"/>
      <c r="F55" s="70">
        <v>0</v>
      </c>
      <c r="G55" s="71">
        <v>0</v>
      </c>
      <c r="H55" s="27">
        <f t="shared" si="6"/>
        <v>0</v>
      </c>
      <c r="I55" s="28">
        <f>H55*I8</f>
        <v>0</v>
      </c>
      <c r="J55" s="29">
        <f t="shared" si="3"/>
        <v>0</v>
      </c>
      <c r="K55" s="30">
        <f t="shared" si="1"/>
        <v>0</v>
      </c>
      <c r="L55" s="30">
        <f>H55*K78</f>
        <v>0</v>
      </c>
      <c r="M55" s="31">
        <f t="shared" si="7"/>
        <v>0</v>
      </c>
    </row>
    <row r="56" spans="1:13" x14ac:dyDescent="0.25">
      <c r="A56" s="78" t="s">
        <v>43</v>
      </c>
      <c r="B56" s="78">
        <v>2009</v>
      </c>
      <c r="C56" s="79">
        <v>20000</v>
      </c>
      <c r="D56" s="78"/>
      <c r="E56" s="67"/>
      <c r="F56" s="70">
        <v>0</v>
      </c>
      <c r="G56" s="71">
        <v>0</v>
      </c>
      <c r="H56" s="27">
        <f t="shared" si="6"/>
        <v>0</v>
      </c>
      <c r="I56" s="28">
        <f>H56*I8</f>
        <v>0</v>
      </c>
      <c r="J56" s="29">
        <f t="shared" si="3"/>
        <v>0</v>
      </c>
      <c r="K56" s="30">
        <f t="shared" si="1"/>
        <v>0</v>
      </c>
      <c r="L56" s="30">
        <f>H56*K78</f>
        <v>0</v>
      </c>
      <c r="M56" s="31">
        <f t="shared" si="7"/>
        <v>0</v>
      </c>
    </row>
    <row r="57" spans="1:13" x14ac:dyDescent="0.25">
      <c r="A57" s="78" t="s">
        <v>43</v>
      </c>
      <c r="B57" s="78">
        <v>2010</v>
      </c>
      <c r="C57" s="79">
        <v>20000</v>
      </c>
      <c r="D57" s="78"/>
      <c r="E57" s="67"/>
      <c r="F57" s="70">
        <v>0</v>
      </c>
      <c r="G57" s="71">
        <v>0</v>
      </c>
      <c r="H57" s="27">
        <f t="shared" ref="H57:H88" si="8">G57/$G$78</f>
        <v>0</v>
      </c>
      <c r="I57" s="28">
        <f>H57*I8</f>
        <v>0</v>
      </c>
      <c r="J57" s="29">
        <f t="shared" si="3"/>
        <v>0</v>
      </c>
      <c r="K57" s="30">
        <f t="shared" si="1"/>
        <v>0</v>
      </c>
      <c r="L57" s="30">
        <f>H57*K78</f>
        <v>0</v>
      </c>
      <c r="M57" s="31">
        <f t="shared" ref="M57:M73" si="9">+I57/$I$78</f>
        <v>0</v>
      </c>
    </row>
    <row r="58" spans="1:13" x14ac:dyDescent="0.25">
      <c r="A58" s="78" t="s">
        <v>43</v>
      </c>
      <c r="B58" s="78">
        <v>2011</v>
      </c>
      <c r="C58" s="79">
        <v>20000</v>
      </c>
      <c r="D58" s="78"/>
      <c r="E58" s="67"/>
      <c r="F58" s="70">
        <v>0</v>
      </c>
      <c r="G58" s="71">
        <v>0</v>
      </c>
      <c r="H58" s="27">
        <f t="shared" si="8"/>
        <v>0</v>
      </c>
      <c r="I58" s="28">
        <f>H58*I8</f>
        <v>0</v>
      </c>
      <c r="J58" s="29">
        <f t="shared" si="3"/>
        <v>0</v>
      </c>
      <c r="K58" s="30">
        <f t="shared" si="1"/>
        <v>0</v>
      </c>
      <c r="L58" s="30">
        <f>H58*K78</f>
        <v>0</v>
      </c>
      <c r="M58" s="31">
        <f t="shared" si="9"/>
        <v>0</v>
      </c>
    </row>
    <row r="59" spans="1:13" x14ac:dyDescent="0.25">
      <c r="A59" s="78" t="s">
        <v>43</v>
      </c>
      <c r="B59" s="78">
        <v>2012</v>
      </c>
      <c r="C59" s="79">
        <v>20000</v>
      </c>
      <c r="D59" s="78">
        <v>2012</v>
      </c>
      <c r="E59" s="67" t="s">
        <v>25</v>
      </c>
      <c r="F59" s="70">
        <v>80000</v>
      </c>
      <c r="G59" s="71">
        <v>80000</v>
      </c>
      <c r="H59" s="27">
        <f t="shared" si="8"/>
        <v>7.8048780487804878E-2</v>
      </c>
      <c r="I59" s="28">
        <f>H59*I8</f>
        <v>72089.749853658534</v>
      </c>
      <c r="J59" s="29">
        <f t="shared" si="3"/>
        <v>72089.749853658534</v>
      </c>
      <c r="K59" s="30">
        <f t="shared" si="1"/>
        <v>7910.2501463414665</v>
      </c>
      <c r="L59" s="30">
        <f>H59*K78</f>
        <v>7910.2501463414546</v>
      </c>
      <c r="M59" s="31">
        <f t="shared" si="9"/>
        <v>7.8048780487804878E-2</v>
      </c>
    </row>
    <row r="60" spans="1:13" x14ac:dyDescent="0.25">
      <c r="A60" s="78" t="s">
        <v>43</v>
      </c>
      <c r="B60" s="78">
        <v>2013</v>
      </c>
      <c r="C60" s="79">
        <v>20000</v>
      </c>
      <c r="D60" s="78">
        <v>2014</v>
      </c>
      <c r="E60" s="67" t="s">
        <v>26</v>
      </c>
      <c r="F60" s="70">
        <v>20000</v>
      </c>
      <c r="G60" s="71">
        <v>20000</v>
      </c>
      <c r="H60" s="27">
        <f t="shared" si="8"/>
        <v>1.9512195121951219E-2</v>
      </c>
      <c r="I60" s="28">
        <f>H60*I8</f>
        <v>18022.437463414633</v>
      </c>
      <c r="J60" s="29">
        <f t="shared" si="3"/>
        <v>18022.437463414633</v>
      </c>
      <c r="K60" s="30">
        <f t="shared" si="1"/>
        <v>1977.5625365853666</v>
      </c>
      <c r="L60" s="30">
        <f>H60*K78</f>
        <v>1977.5625365853637</v>
      </c>
      <c r="M60" s="31">
        <f t="shared" si="9"/>
        <v>1.9512195121951219E-2</v>
      </c>
    </row>
    <row r="61" spans="1:13" x14ac:dyDescent="0.25">
      <c r="A61" s="78" t="s">
        <v>44</v>
      </c>
      <c r="B61" s="78">
        <v>2011</v>
      </c>
      <c r="C61" s="79">
        <v>15000</v>
      </c>
      <c r="D61" s="78">
        <v>2011</v>
      </c>
      <c r="E61" s="67" t="s">
        <v>11</v>
      </c>
      <c r="F61" s="70">
        <v>15000</v>
      </c>
      <c r="G61" s="71">
        <v>15000</v>
      </c>
      <c r="H61" s="27">
        <f t="shared" si="8"/>
        <v>1.4634146341463415E-2</v>
      </c>
      <c r="I61" s="28">
        <f>H61*I8</f>
        <v>13516.828097560978</v>
      </c>
      <c r="J61" s="29">
        <f t="shared" si="3"/>
        <v>13516.828097560978</v>
      </c>
      <c r="K61" s="30">
        <f t="shared" si="1"/>
        <v>1483.1719024390222</v>
      </c>
      <c r="L61" s="30">
        <f>H61*K78</f>
        <v>1483.1719024390227</v>
      </c>
      <c r="M61" s="31">
        <f t="shared" si="9"/>
        <v>1.4634146341463419E-2</v>
      </c>
    </row>
    <row r="62" spans="1:13" x14ac:dyDescent="0.25">
      <c r="A62" s="78" t="s">
        <v>45</v>
      </c>
      <c r="B62" s="78">
        <v>2012</v>
      </c>
      <c r="C62" s="79">
        <v>15000</v>
      </c>
      <c r="D62" s="78">
        <v>2012</v>
      </c>
      <c r="E62" s="67" t="s">
        <v>11</v>
      </c>
      <c r="F62" s="70">
        <v>15000</v>
      </c>
      <c r="G62" s="71">
        <v>15000</v>
      </c>
      <c r="H62" s="27">
        <f t="shared" si="8"/>
        <v>1.4634146341463415E-2</v>
      </c>
      <c r="I62" s="28">
        <f>H62*I8</f>
        <v>13516.828097560978</v>
      </c>
      <c r="J62" s="29">
        <f t="shared" si="3"/>
        <v>13516.828097560978</v>
      </c>
      <c r="K62" s="30">
        <f t="shared" si="1"/>
        <v>1483.1719024390222</v>
      </c>
      <c r="L62" s="30">
        <f>H62*K78</f>
        <v>1483.1719024390227</v>
      </c>
      <c r="M62" s="31">
        <f t="shared" si="9"/>
        <v>1.4634146341463419E-2</v>
      </c>
    </row>
    <row r="63" spans="1:13" x14ac:dyDescent="0.25">
      <c r="A63" s="78" t="s">
        <v>45</v>
      </c>
      <c r="B63" s="78">
        <v>2013</v>
      </c>
      <c r="C63" s="79">
        <v>15000</v>
      </c>
      <c r="D63" s="78">
        <v>2013</v>
      </c>
      <c r="E63" s="67" t="s">
        <v>22</v>
      </c>
      <c r="F63" s="70">
        <v>15000</v>
      </c>
      <c r="G63" s="71">
        <v>15000</v>
      </c>
      <c r="H63" s="27">
        <f t="shared" si="8"/>
        <v>1.4634146341463415E-2</v>
      </c>
      <c r="I63" s="28">
        <f>H63*I8</f>
        <v>13516.828097560978</v>
      </c>
      <c r="J63" s="29">
        <f t="shared" si="3"/>
        <v>13516.828097560978</v>
      </c>
      <c r="K63" s="30">
        <f t="shared" si="1"/>
        <v>1483.1719024390222</v>
      </c>
      <c r="L63" s="30">
        <f>H63*K78</f>
        <v>1483.1719024390227</v>
      </c>
      <c r="M63" s="31">
        <f t="shared" si="9"/>
        <v>1.4634146341463419E-2</v>
      </c>
    </row>
    <row r="64" spans="1:13" x14ac:dyDescent="0.25">
      <c r="A64" s="78" t="s">
        <v>46</v>
      </c>
      <c r="B64" s="78">
        <v>2010</v>
      </c>
      <c r="C64" s="79">
        <v>20000</v>
      </c>
      <c r="D64" s="78">
        <v>2009</v>
      </c>
      <c r="E64" s="67" t="s">
        <v>24</v>
      </c>
      <c r="F64" s="70">
        <v>20000</v>
      </c>
      <c r="G64" s="71">
        <v>20000</v>
      </c>
      <c r="H64" s="27">
        <f t="shared" si="8"/>
        <v>1.9512195121951219E-2</v>
      </c>
      <c r="I64" s="28">
        <f>H64*I8</f>
        <v>18022.437463414633</v>
      </c>
      <c r="J64" s="29">
        <f t="shared" si="3"/>
        <v>18022.437463414633</v>
      </c>
      <c r="K64" s="30">
        <f t="shared" si="1"/>
        <v>1977.5625365853666</v>
      </c>
      <c r="L64" s="30">
        <f>H64*K78</f>
        <v>1977.5625365853637</v>
      </c>
      <c r="M64" s="31">
        <f t="shared" si="9"/>
        <v>1.9512195121951219E-2</v>
      </c>
    </row>
    <row r="65" spans="1:13" x14ac:dyDescent="0.25">
      <c r="A65" s="78" t="s">
        <v>46</v>
      </c>
      <c r="B65" s="78">
        <v>2011</v>
      </c>
      <c r="C65" s="79">
        <v>20000</v>
      </c>
      <c r="D65" s="78">
        <v>2010</v>
      </c>
      <c r="E65" s="67" t="s">
        <v>11</v>
      </c>
      <c r="F65" s="70">
        <v>20000</v>
      </c>
      <c r="G65" s="71">
        <v>20000</v>
      </c>
      <c r="H65" s="27">
        <f t="shared" si="8"/>
        <v>1.9512195121951219E-2</v>
      </c>
      <c r="I65" s="28">
        <f>H65*I8</f>
        <v>18022.437463414633</v>
      </c>
      <c r="J65" s="29">
        <f t="shared" si="3"/>
        <v>18022.437463414633</v>
      </c>
      <c r="K65" s="30">
        <f t="shared" si="1"/>
        <v>1977.5625365853666</v>
      </c>
      <c r="L65" s="30">
        <f>H65*K78</f>
        <v>1977.5625365853637</v>
      </c>
      <c r="M65" s="31">
        <f t="shared" si="9"/>
        <v>1.9512195121951219E-2</v>
      </c>
    </row>
    <row r="66" spans="1:13" x14ac:dyDescent="0.25">
      <c r="A66" s="78" t="s">
        <v>46</v>
      </c>
      <c r="B66" s="78">
        <v>2012</v>
      </c>
      <c r="C66" s="79">
        <v>20000</v>
      </c>
      <c r="D66" s="78">
        <v>2009</v>
      </c>
      <c r="E66" s="67" t="s">
        <v>24</v>
      </c>
      <c r="F66" s="70">
        <v>20000</v>
      </c>
      <c r="G66" s="71">
        <v>20000</v>
      </c>
      <c r="H66" s="27">
        <f t="shared" si="8"/>
        <v>1.9512195121951219E-2</v>
      </c>
      <c r="I66" s="28">
        <f>H66*I8</f>
        <v>18022.437463414633</v>
      </c>
      <c r="J66" s="29">
        <f t="shared" si="3"/>
        <v>18022.437463414633</v>
      </c>
      <c r="K66" s="30">
        <f t="shared" si="1"/>
        <v>1977.5625365853666</v>
      </c>
      <c r="L66" s="30">
        <f>H66*K78</f>
        <v>1977.5625365853637</v>
      </c>
      <c r="M66" s="31">
        <f t="shared" si="9"/>
        <v>1.9512195121951219E-2</v>
      </c>
    </row>
    <row r="67" spans="1:13" x14ac:dyDescent="0.25">
      <c r="A67" s="78" t="s">
        <v>46</v>
      </c>
      <c r="B67" s="78">
        <v>2013</v>
      </c>
      <c r="C67" s="79">
        <v>20000</v>
      </c>
      <c r="D67" s="78">
        <v>2009</v>
      </c>
      <c r="E67" s="67" t="s">
        <v>24</v>
      </c>
      <c r="F67" s="70">
        <v>20000</v>
      </c>
      <c r="G67" s="71">
        <v>20000</v>
      </c>
      <c r="H67" s="27">
        <f t="shared" si="8"/>
        <v>1.9512195121951219E-2</v>
      </c>
      <c r="I67" s="28">
        <f>H67*I8</f>
        <v>18022.437463414633</v>
      </c>
      <c r="J67" s="29">
        <f t="shared" si="3"/>
        <v>18022.437463414633</v>
      </c>
      <c r="K67" s="30">
        <f t="shared" si="1"/>
        <v>1977.5625365853666</v>
      </c>
      <c r="L67" s="30">
        <f>H67*K78</f>
        <v>1977.5625365853637</v>
      </c>
      <c r="M67" s="31">
        <f t="shared" si="9"/>
        <v>1.9512195121951219E-2</v>
      </c>
    </row>
    <row r="68" spans="1:13" x14ac:dyDescent="0.25">
      <c r="A68" s="78" t="s">
        <v>46</v>
      </c>
      <c r="B68" s="78">
        <v>2014</v>
      </c>
      <c r="C68" s="79">
        <v>0</v>
      </c>
      <c r="D68" s="78"/>
      <c r="E68" s="67"/>
      <c r="F68" s="70">
        <v>0</v>
      </c>
      <c r="G68" s="71">
        <v>0</v>
      </c>
      <c r="H68" s="27">
        <f t="shared" si="8"/>
        <v>0</v>
      </c>
      <c r="I68" s="28">
        <f>H68*I8</f>
        <v>0</v>
      </c>
      <c r="J68" s="29">
        <f t="shared" si="3"/>
        <v>0</v>
      </c>
      <c r="K68" s="30">
        <f t="shared" si="1"/>
        <v>0</v>
      </c>
      <c r="L68" s="30">
        <f>H68*K78</f>
        <v>0</v>
      </c>
      <c r="M68" s="31">
        <f t="shared" si="9"/>
        <v>0</v>
      </c>
    </row>
    <row r="69" spans="1:13" x14ac:dyDescent="0.25">
      <c r="A69" s="78" t="s">
        <v>47</v>
      </c>
      <c r="B69" s="78">
        <v>2009</v>
      </c>
      <c r="C69" s="79">
        <v>25000</v>
      </c>
      <c r="D69" s="78">
        <v>2009</v>
      </c>
      <c r="E69" s="67" t="s">
        <v>24</v>
      </c>
      <c r="F69" s="70">
        <v>25000</v>
      </c>
      <c r="G69" s="71">
        <v>25000</v>
      </c>
      <c r="H69" s="27">
        <f t="shared" si="8"/>
        <v>2.4390243902439025E-2</v>
      </c>
      <c r="I69" s="28">
        <f>H69*I8</f>
        <v>22528.046829268296</v>
      </c>
      <c r="J69" s="29">
        <f t="shared" si="3"/>
        <v>22528.046829268296</v>
      </c>
      <c r="K69" s="30">
        <f t="shared" si="1"/>
        <v>2471.9531707317037</v>
      </c>
      <c r="L69" s="30">
        <f>H69*K78</f>
        <v>2471.9531707317046</v>
      </c>
      <c r="M69" s="31">
        <f t="shared" si="9"/>
        <v>2.4390243902439029E-2</v>
      </c>
    </row>
    <row r="70" spans="1:13" x14ac:dyDescent="0.25">
      <c r="A70" s="78" t="s">
        <v>47</v>
      </c>
      <c r="B70" s="78">
        <v>2010</v>
      </c>
      <c r="C70" s="79">
        <v>25000</v>
      </c>
      <c r="D70" s="78">
        <v>2010</v>
      </c>
      <c r="E70" s="67" t="s">
        <v>11</v>
      </c>
      <c r="F70" s="70">
        <v>75000</v>
      </c>
      <c r="G70" s="71">
        <v>75000</v>
      </c>
      <c r="H70" s="27">
        <f t="shared" si="8"/>
        <v>7.3170731707317069E-2</v>
      </c>
      <c r="I70" s="28">
        <f>H70*I8</f>
        <v>67584.140487804878</v>
      </c>
      <c r="J70" s="29">
        <f t="shared" si="3"/>
        <v>67584.140487804878</v>
      </c>
      <c r="K70" s="30">
        <f t="shared" si="1"/>
        <v>7415.8595121951221</v>
      </c>
      <c r="L70" s="30">
        <f>H70*K78</f>
        <v>7415.859512195113</v>
      </c>
      <c r="M70" s="31">
        <f t="shared" si="9"/>
        <v>7.3170731707317083E-2</v>
      </c>
    </row>
    <row r="71" spans="1:13" x14ac:dyDescent="0.25">
      <c r="A71" s="78" t="s">
        <v>47</v>
      </c>
      <c r="B71" s="78">
        <v>2011</v>
      </c>
      <c r="C71" s="79">
        <v>25000</v>
      </c>
      <c r="D71" s="78">
        <v>2011</v>
      </c>
      <c r="E71" s="67" t="s">
        <v>11</v>
      </c>
      <c r="F71" s="70">
        <v>25000</v>
      </c>
      <c r="G71" s="71">
        <v>25000</v>
      </c>
      <c r="H71" s="27">
        <f t="shared" si="8"/>
        <v>2.4390243902439025E-2</v>
      </c>
      <c r="I71" s="28">
        <f>H71*I8</f>
        <v>22528.046829268296</v>
      </c>
      <c r="J71" s="29">
        <f t="shared" si="3"/>
        <v>22528.046829268296</v>
      </c>
      <c r="K71" s="30">
        <f t="shared" si="1"/>
        <v>2471.9531707317037</v>
      </c>
      <c r="L71" s="39">
        <f>H71*K78</f>
        <v>2471.9531707317046</v>
      </c>
      <c r="M71" s="31">
        <f t="shared" si="9"/>
        <v>2.4390243902439029E-2</v>
      </c>
    </row>
    <row r="72" spans="1:13" x14ac:dyDescent="0.25">
      <c r="A72" s="78" t="s">
        <v>47</v>
      </c>
      <c r="B72" s="78">
        <v>2012</v>
      </c>
      <c r="C72" s="79">
        <v>25000</v>
      </c>
      <c r="D72" s="78"/>
      <c r="E72" s="67"/>
      <c r="F72" s="70">
        <v>0</v>
      </c>
      <c r="G72" s="71">
        <v>0</v>
      </c>
      <c r="H72" s="27">
        <f t="shared" si="8"/>
        <v>0</v>
      </c>
      <c r="I72" s="28">
        <f>H72*I8</f>
        <v>0</v>
      </c>
      <c r="J72" s="29">
        <f t="shared" si="3"/>
        <v>0</v>
      </c>
      <c r="K72" s="30">
        <f t="shared" si="1"/>
        <v>0</v>
      </c>
      <c r="L72" s="39">
        <f>H72*K78</f>
        <v>0</v>
      </c>
      <c r="M72" s="31">
        <f t="shared" si="9"/>
        <v>0</v>
      </c>
    </row>
    <row r="73" spans="1:13" x14ac:dyDescent="0.25">
      <c r="A73" s="78" t="s">
        <v>47</v>
      </c>
      <c r="B73" s="78">
        <v>2013</v>
      </c>
      <c r="C73" s="79">
        <v>25000</v>
      </c>
      <c r="D73" s="78"/>
      <c r="E73" s="67"/>
      <c r="F73" s="70">
        <v>0</v>
      </c>
      <c r="G73" s="71">
        <v>0</v>
      </c>
      <c r="H73" s="27">
        <f t="shared" si="8"/>
        <v>0</v>
      </c>
      <c r="I73" s="28">
        <f>H73*I8</f>
        <v>0</v>
      </c>
      <c r="J73" s="29">
        <f t="shared" si="3"/>
        <v>0</v>
      </c>
      <c r="K73" s="30">
        <f t="shared" si="1"/>
        <v>0</v>
      </c>
      <c r="L73" s="39">
        <f>H73*K78</f>
        <v>0</v>
      </c>
      <c r="M73" s="31">
        <f t="shared" si="9"/>
        <v>0</v>
      </c>
    </row>
    <row r="74" spans="1:13" x14ac:dyDescent="0.25">
      <c r="A74" s="78" t="s">
        <v>48</v>
      </c>
      <c r="B74" s="78"/>
      <c r="C74" s="79">
        <v>0</v>
      </c>
      <c r="D74" s="78">
        <v>2010</v>
      </c>
      <c r="E74" s="67" t="s">
        <v>11</v>
      </c>
      <c r="F74" s="70">
        <v>20000</v>
      </c>
      <c r="G74" s="71">
        <v>20000</v>
      </c>
      <c r="H74" s="27">
        <f t="shared" ref="H74:H75" si="10">G74/$G$78</f>
        <v>1.9512195121951219E-2</v>
      </c>
      <c r="I74" s="28">
        <f>H74*I8</f>
        <v>18022.437463414633</v>
      </c>
      <c r="J74" s="29">
        <f t="shared" ref="J74:J75" si="11">SUM(I74:I74)</f>
        <v>18022.437463414633</v>
      </c>
      <c r="K74" s="30">
        <f t="shared" si="1"/>
        <v>1977.5625365853666</v>
      </c>
      <c r="L74" s="39">
        <f>H74*K78</f>
        <v>1977.5625365853637</v>
      </c>
      <c r="M74" s="31">
        <f t="shared" ref="M74:M75" si="12">+I74/$I$78</f>
        <v>1.9512195121951219E-2</v>
      </c>
    </row>
    <row r="75" spans="1:13" x14ac:dyDescent="0.25">
      <c r="A75" s="78" t="s">
        <v>48</v>
      </c>
      <c r="B75" s="78">
        <v>2012</v>
      </c>
      <c r="C75" s="79">
        <v>20000</v>
      </c>
      <c r="D75" s="78">
        <v>2012</v>
      </c>
      <c r="E75" s="67" t="s">
        <v>11</v>
      </c>
      <c r="F75" s="70">
        <v>20000</v>
      </c>
      <c r="G75" s="71">
        <v>20000</v>
      </c>
      <c r="H75" s="27">
        <f t="shared" si="10"/>
        <v>1.9512195121951219E-2</v>
      </c>
      <c r="I75" s="28">
        <f>H75*I8</f>
        <v>18022.437463414633</v>
      </c>
      <c r="J75" s="29">
        <f t="shared" si="11"/>
        <v>18022.437463414633</v>
      </c>
      <c r="K75" s="30">
        <f t="shared" si="1"/>
        <v>1977.5625365853666</v>
      </c>
      <c r="L75" s="39">
        <f>H75*K78</f>
        <v>1977.5625365853637</v>
      </c>
      <c r="M75" s="31">
        <f t="shared" si="12"/>
        <v>1.9512195121951219E-2</v>
      </c>
    </row>
    <row r="76" spans="1:13" x14ac:dyDescent="0.25">
      <c r="A76" s="32"/>
      <c r="B76" s="32"/>
      <c r="C76" s="33"/>
      <c r="D76" s="32"/>
      <c r="E76" s="34"/>
      <c r="F76" s="35"/>
      <c r="G76" s="36"/>
      <c r="H76" s="27"/>
      <c r="I76" s="37"/>
      <c r="J76" s="38"/>
      <c r="K76" s="39"/>
      <c r="L76" s="39"/>
      <c r="M76" s="31"/>
    </row>
    <row r="77" spans="1:13" x14ac:dyDescent="0.25">
      <c r="A77" s="32"/>
      <c r="B77" s="32"/>
      <c r="C77" s="33"/>
      <c r="D77" s="32"/>
      <c r="E77" s="34"/>
      <c r="F77" s="35"/>
      <c r="G77" s="36"/>
      <c r="H77" s="27"/>
      <c r="I77" s="40"/>
      <c r="J77" s="38"/>
      <c r="K77" s="39"/>
      <c r="L77" s="39"/>
      <c r="M77" s="31"/>
    </row>
    <row r="78" spans="1:13" x14ac:dyDescent="0.25">
      <c r="A78" s="32"/>
      <c r="B78" s="32"/>
      <c r="C78" s="73">
        <f>SUM(C9:C77)</f>
        <v>1055000</v>
      </c>
      <c r="D78" s="32"/>
      <c r="E78" s="41"/>
      <c r="F78" s="42">
        <f t="shared" ref="F78:M78" si="13">SUM(F9:F77)</f>
        <v>1025000</v>
      </c>
      <c r="G78" s="42">
        <f t="shared" si="13"/>
        <v>1025000</v>
      </c>
      <c r="H78" s="43">
        <f t="shared" si="13"/>
        <v>1.0000000000000002</v>
      </c>
      <c r="I78" s="44">
        <f t="shared" si="13"/>
        <v>923649.91999999993</v>
      </c>
      <c r="J78" s="44">
        <f t="shared" si="13"/>
        <v>923649.91999999993</v>
      </c>
      <c r="K78" s="85">
        <f t="shared" si="13"/>
        <v>101350.07999999989</v>
      </c>
      <c r="L78" s="85">
        <f t="shared" si="13"/>
        <v>101350.07999999987</v>
      </c>
      <c r="M78" s="45">
        <f t="shared" si="13"/>
        <v>1.0000000000000004</v>
      </c>
    </row>
    <row r="79" spans="1:13" x14ac:dyDescent="0.25">
      <c r="A79" s="47" t="s">
        <v>12</v>
      </c>
      <c r="B79" s="47"/>
      <c r="C79" s="46"/>
      <c r="D79" s="47"/>
      <c r="E79" s="18"/>
      <c r="F79" s="3"/>
      <c r="G79" s="3"/>
      <c r="H79" s="4"/>
      <c r="I79" s="3"/>
      <c r="J79" s="3"/>
      <c r="K79" s="3"/>
      <c r="L79" s="3"/>
      <c r="M79" s="5"/>
    </row>
    <row r="80" spans="1:13" s="3" customFormat="1" x14ac:dyDescent="0.25">
      <c r="A80" s="8"/>
      <c r="B80" s="8"/>
      <c r="C80" s="48"/>
      <c r="D80" s="8"/>
      <c r="E80" s="48"/>
      <c r="F80" s="48"/>
      <c r="G80" s="48"/>
      <c r="H80" s="48"/>
      <c r="I80" s="52">
        <f>H9*(G9-I9)</f>
        <v>9.646646519928618</v>
      </c>
      <c r="J80" s="48"/>
      <c r="K80" s="51"/>
      <c r="L80" s="51"/>
      <c r="M80" s="49"/>
    </row>
    <row r="81" spans="1:4" s="3" customFormat="1" x14ac:dyDescent="0.25">
      <c r="A81" s="8"/>
      <c r="B81" s="8"/>
      <c r="D81" s="8"/>
    </row>
  </sheetData>
  <mergeCells count="6">
    <mergeCell ref="H7:H8"/>
    <mergeCell ref="A1:C1"/>
    <mergeCell ref="A2:C2"/>
    <mergeCell ref="A7:A8"/>
    <mergeCell ref="C7:C8"/>
    <mergeCell ref="E7:E8"/>
  </mergeCells>
  <conditionalFormatting sqref="C78">
    <cfRule type="cellIs" dxfId="0" priority="1" stopIfTrue="1" operator="notEqual">
      <formula>$G$78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Master</vt:lpstr>
      <vt:lpstr>Backup</vt:lpstr>
    </vt:vector>
  </TitlesOfParts>
  <Company>DOT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debra.rinderknecht</dc:creator>
  <cp:lastModifiedBy>Sergeson, Patricia (FHWA)</cp:lastModifiedBy>
  <dcterms:created xsi:type="dcterms:W3CDTF">2011-08-11T15:02:45Z</dcterms:created>
  <dcterms:modified xsi:type="dcterms:W3CDTF">2023-04-20T17:42:27Z</dcterms:modified>
</cp:coreProperties>
</file>