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.sergeson\Downloads\"/>
    </mc:Choice>
  </mc:AlternateContent>
  <xr:revisionPtr revIDLastSave="0" documentId="8_{F0304CFC-2149-41D7-BC05-8C1B1A44130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9" i="1"/>
  <c r="G22" i="1"/>
  <c r="B22" i="1" l="1"/>
  <c r="D22" i="1"/>
  <c r="A3" i="1"/>
  <c r="F18" i="1" l="1"/>
  <c r="F10" i="1"/>
  <c r="F15" i="1"/>
  <c r="F19" i="1"/>
  <c r="F17" i="1"/>
  <c r="F9" i="1"/>
  <c r="F16" i="1"/>
  <c r="F14" i="1"/>
  <c r="F13" i="1"/>
  <c r="F20" i="1"/>
  <c r="F12" i="1"/>
  <c r="F11" i="1"/>
  <c r="H22" i="1" l="1"/>
  <c r="I15" i="1" s="1"/>
  <c r="I16" i="1" l="1"/>
  <c r="I10" i="1"/>
  <c r="I12" i="1"/>
  <c r="I9" i="1"/>
  <c r="I19" i="1"/>
  <c r="I20" i="1"/>
  <c r="I18" i="1"/>
  <c r="I11" i="1"/>
  <c r="I13" i="1"/>
  <c r="I14" i="1"/>
  <c r="I17" i="1"/>
  <c r="F22" i="1"/>
  <c r="I22" i="1" l="1"/>
</calcChain>
</file>

<file path=xl/sharedStrings.xml><?xml version="1.0" encoding="utf-8"?>
<sst xmlns="http://schemas.openxmlformats.org/spreadsheetml/2006/main" count="37" uniqueCount="27">
  <si>
    <t>State</t>
  </si>
  <si>
    <t>$ Committed on Website</t>
  </si>
  <si>
    <t>Program Code (e.g., L560)</t>
  </si>
  <si>
    <t>Contribution Percentage</t>
  </si>
  <si>
    <t>Originally Obligated in FMIS</t>
  </si>
  <si>
    <t>Currently Obligated in FMIS</t>
  </si>
  <si>
    <t>Total Expenditures Per State</t>
  </si>
  <si>
    <t>UDO</t>
  </si>
  <si>
    <t>NORTH CAROLINA</t>
  </si>
  <si>
    <t>Note:</t>
  </si>
  <si>
    <t>Project Manager: Alabama DOT</t>
  </si>
  <si>
    <t>COLORADO</t>
  </si>
  <si>
    <t>FLORIDA</t>
  </si>
  <si>
    <t>GEORGIA</t>
  </si>
  <si>
    <t>KENTUCKY</t>
  </si>
  <si>
    <t>MISSISSIPPI</t>
  </si>
  <si>
    <t>NORTH DAKOTA</t>
  </si>
  <si>
    <t>SOUTH CAROLINA</t>
  </si>
  <si>
    <t>TENNESSEE</t>
  </si>
  <si>
    <t>LOUISIANA</t>
  </si>
  <si>
    <t>PUERTO RICO</t>
  </si>
  <si>
    <t>ALABAMA</t>
  </si>
  <si>
    <t>Project No.: TPF-5(228)   930-763P</t>
  </si>
  <si>
    <t>Remaining Project Funds</t>
  </si>
  <si>
    <t>FINAL</t>
  </si>
  <si>
    <t>Y560</t>
  </si>
  <si>
    <t>Y560, ZP10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</si>
</sst>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sz val="18"/>
      <name val="Times New Roman"/>
      <family val="1"/>
    </font>
    <font>
      <b/>
      <u/>
      <sz val="20"/>
      <color rgb="FFFF0000"/>
      <name val="Times New Roman"/>
      <family val="1"/>
    </font>
    <font>
      <b/>
      <sz val="14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0" borderId="4" xfId="0" applyFont="1" applyBorder="1"/>
    <xf numFmtId="43" fontId="3" fillId="0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4" fillId="0" borderId="0" xfId="0" applyFont="1"/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3" fillId="0" borderId="0" xfId="0" applyNumberFormat="1" applyFont="1"/>
    <xf numFmtId="164" fontId="2" fillId="0" borderId="4" xfId="1" applyNumberFormat="1" applyFont="1" applyBorder="1"/>
    <xf numFmtId="164" fontId="2" fillId="3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3" fillId="4" borderId="1" xfId="0" applyFont="1" applyFill="1" applyBorder="1"/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39" fontId="3" fillId="4" borderId="3" xfId="2" applyNumberFormat="1" applyFont="1" applyFill="1" applyBorder="1" applyProtection="1">
      <protection locked="0"/>
    </xf>
    <xf numFmtId="43" fontId="3" fillId="4" borderId="3" xfId="1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39" fontId="3" fillId="4" borderId="4" xfId="2" applyNumberFormat="1" applyFont="1" applyFill="1" applyBorder="1" applyProtection="1">
      <protection locked="0"/>
    </xf>
    <xf numFmtId="43" fontId="3" fillId="4" borderId="4" xfId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43" fontId="3" fillId="4" borderId="3" xfId="1" applyFont="1" applyFill="1" applyBorder="1" applyAlignment="1" applyProtection="1">
      <alignment horizontal="right"/>
      <protection locked="0"/>
    </xf>
    <xf numFmtId="43" fontId="3" fillId="4" borderId="4" xfId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workbookViewId="0">
      <selection activeCell="O12" sqref="O12"/>
    </sheetView>
  </sheetViews>
  <sheetFormatPr defaultRowHeight="15" x14ac:dyDescent="0.25"/>
  <cols>
    <col min="1" max="1" width="25.85546875" style="3" bestFit="1" customWidth="1"/>
    <col min="2" max="2" width="11.140625" style="3" customWidth="1"/>
    <col min="3" max="3" width="24.7109375" style="3" customWidth="1"/>
    <col min="4" max="5" width="14.140625" style="3" customWidth="1"/>
    <col min="6" max="6" width="14.85546875" style="3" customWidth="1"/>
    <col min="7" max="7" width="14.5703125" style="3" customWidth="1"/>
    <col min="8" max="8" width="18" style="3" customWidth="1"/>
    <col min="9" max="9" width="14.28515625" style="3" customWidth="1"/>
    <col min="10" max="10" width="9.140625" style="3" customWidth="1"/>
    <col min="11" max="11" width="11" style="3" bestFit="1" customWidth="1"/>
    <col min="12" max="16384" width="9.140625" style="3"/>
  </cols>
  <sheetData>
    <row r="1" spans="1:9" x14ac:dyDescent="0.25">
      <c r="A1" s="55" t="s">
        <v>22</v>
      </c>
      <c r="B1" s="56"/>
      <c r="C1" s="1"/>
      <c r="D1" s="2"/>
      <c r="F1" s="4"/>
      <c r="H1" s="5"/>
    </row>
    <row r="2" spans="1:9" x14ac:dyDescent="0.25">
      <c r="A2" s="55" t="s">
        <v>10</v>
      </c>
      <c r="B2" s="56"/>
      <c r="C2" s="4"/>
      <c r="F2" s="4"/>
      <c r="H2" s="5"/>
      <c r="I2" s="6"/>
    </row>
    <row r="3" spans="1:9" ht="15" customHeight="1" x14ac:dyDescent="0.25">
      <c r="A3" s="31">
        <f ca="1">TODAY()</f>
        <v>45027</v>
      </c>
      <c r="B3" s="7"/>
      <c r="C3" s="32"/>
      <c r="D3" s="32"/>
      <c r="E3" s="32"/>
      <c r="F3" s="32"/>
      <c r="H3" s="5"/>
      <c r="I3" s="6"/>
    </row>
    <row r="4" spans="1:9" ht="15" customHeight="1" x14ac:dyDescent="0.25">
      <c r="B4" s="7"/>
      <c r="C4" s="61"/>
      <c r="D4" s="61"/>
      <c r="E4" s="61"/>
      <c r="F4" s="61"/>
      <c r="H4" s="5"/>
      <c r="I4" s="6"/>
    </row>
    <row r="5" spans="1:9" x14ac:dyDescent="0.25">
      <c r="A5" s="8"/>
      <c r="B5" s="9"/>
      <c r="C5" s="4"/>
      <c r="F5" s="4"/>
      <c r="G5" s="10"/>
      <c r="H5" s="5"/>
      <c r="I5" s="10"/>
    </row>
    <row r="6" spans="1:9" ht="15.75" customHeight="1" thickBot="1" x14ac:dyDescent="0.35">
      <c r="A6" s="34" t="s">
        <v>24</v>
      </c>
      <c r="B6" s="4"/>
      <c r="C6" s="11"/>
      <c r="D6" s="4"/>
      <c r="E6" s="4"/>
      <c r="F6" s="4"/>
      <c r="G6" s="12"/>
      <c r="H6" s="12"/>
      <c r="I6" s="4"/>
    </row>
    <row r="7" spans="1:9" ht="18" customHeight="1" x14ac:dyDescent="0.25">
      <c r="A7" s="57" t="s">
        <v>0</v>
      </c>
      <c r="B7" s="53" t="s">
        <v>1</v>
      </c>
      <c r="C7" s="59" t="s">
        <v>2</v>
      </c>
      <c r="D7" s="38"/>
      <c r="E7" s="38"/>
      <c r="F7" s="53" t="s">
        <v>3</v>
      </c>
      <c r="G7" s="40"/>
      <c r="H7" s="13"/>
      <c r="I7" s="14"/>
    </row>
    <row r="8" spans="1:9" ht="42.75" customHeight="1" thickBot="1" x14ac:dyDescent="0.3">
      <c r="A8" s="58"/>
      <c r="B8" s="54"/>
      <c r="C8" s="60"/>
      <c r="D8" s="39" t="s">
        <v>4</v>
      </c>
      <c r="E8" s="39" t="s">
        <v>5</v>
      </c>
      <c r="F8" s="54"/>
      <c r="G8" s="39" t="s">
        <v>6</v>
      </c>
      <c r="H8" s="33" t="s">
        <v>23</v>
      </c>
      <c r="I8" s="15" t="s">
        <v>7</v>
      </c>
    </row>
    <row r="9" spans="1:9" ht="16.5" customHeight="1" x14ac:dyDescent="0.25">
      <c r="A9" s="41" t="s">
        <v>21</v>
      </c>
      <c r="B9" s="16">
        <v>0</v>
      </c>
      <c r="C9" s="43" t="s">
        <v>25</v>
      </c>
      <c r="D9" s="44">
        <v>210000</v>
      </c>
      <c r="E9" s="45">
        <v>210000</v>
      </c>
      <c r="F9" s="17">
        <f t="shared" ref="F9:F20" si="0">E9/$D$22</f>
        <v>6.1522974876067824E-2</v>
      </c>
      <c r="G9" s="51">
        <v>176837.84</v>
      </c>
      <c r="H9" s="18">
        <f>E9-G9</f>
        <v>33162.160000000003</v>
      </c>
      <c r="I9" s="19">
        <f>F9*H22</f>
        <v>47010.390468743542</v>
      </c>
    </row>
    <row r="10" spans="1:9" ht="16.5" customHeight="1" x14ac:dyDescent="0.25">
      <c r="A10" s="41" t="s">
        <v>11</v>
      </c>
      <c r="B10" s="16">
        <v>0</v>
      </c>
      <c r="C10" s="46" t="s">
        <v>25</v>
      </c>
      <c r="D10" s="44">
        <v>275000</v>
      </c>
      <c r="E10" s="45">
        <v>275000</v>
      </c>
      <c r="F10" s="17">
        <f t="shared" si="0"/>
        <v>8.0565800432945964E-2</v>
      </c>
      <c r="G10" s="51">
        <v>181471.9</v>
      </c>
      <c r="H10" s="18">
        <f t="shared" ref="H10:H20" si="1">E10-G10</f>
        <v>93528.1</v>
      </c>
      <c r="I10" s="19">
        <f>F10*H22</f>
        <v>61561.225613830837</v>
      </c>
    </row>
    <row r="11" spans="1:9" ht="16.5" customHeight="1" x14ac:dyDescent="0.25">
      <c r="A11" s="42" t="s">
        <v>12</v>
      </c>
      <c r="B11" s="21">
        <v>0</v>
      </c>
      <c r="C11" s="47" t="s">
        <v>25</v>
      </c>
      <c r="D11" s="48">
        <v>60000</v>
      </c>
      <c r="E11" s="49">
        <v>60000</v>
      </c>
      <c r="F11" s="22">
        <f t="shared" si="0"/>
        <v>1.7577992821733664E-2</v>
      </c>
      <c r="G11" s="52">
        <v>55651.83</v>
      </c>
      <c r="H11" s="18">
        <f t="shared" si="1"/>
        <v>4348.1699999999983</v>
      </c>
      <c r="I11" s="19">
        <f>F11*H22</f>
        <v>13431.540133926726</v>
      </c>
    </row>
    <row r="12" spans="1:9" ht="33" customHeight="1" x14ac:dyDescent="0.25">
      <c r="A12" s="42" t="s">
        <v>13</v>
      </c>
      <c r="B12" s="21">
        <v>0</v>
      </c>
      <c r="C12" s="50" t="s">
        <v>25</v>
      </c>
      <c r="D12" s="48">
        <v>397006</v>
      </c>
      <c r="E12" s="49">
        <v>397006</v>
      </c>
      <c r="F12" s="22">
        <f t="shared" si="0"/>
        <v>0.11630947696975326</v>
      </c>
      <c r="G12" s="52">
        <v>337535.01</v>
      </c>
      <c r="H12" s="18">
        <f t="shared" si="1"/>
        <v>59470.989999999991</v>
      </c>
      <c r="I12" s="19">
        <f>F12*H22</f>
        <v>88873.367040161917</v>
      </c>
    </row>
    <row r="13" spans="1:9" x14ac:dyDescent="0.25">
      <c r="A13" s="42" t="s">
        <v>14</v>
      </c>
      <c r="B13" s="21">
        <v>0</v>
      </c>
      <c r="C13" s="47" t="s">
        <v>25</v>
      </c>
      <c r="D13" s="48">
        <v>80000</v>
      </c>
      <c r="E13" s="49">
        <v>80000</v>
      </c>
      <c r="F13" s="22">
        <f t="shared" si="0"/>
        <v>2.3437323762311554E-2</v>
      </c>
      <c r="G13" s="52">
        <v>70684.03</v>
      </c>
      <c r="H13" s="18">
        <f t="shared" si="1"/>
        <v>9315.9700000000012</v>
      </c>
      <c r="I13" s="19">
        <f>F13*H22</f>
        <v>17908.720178568972</v>
      </c>
    </row>
    <row r="14" spans="1:9" ht="16.5" customHeight="1" x14ac:dyDescent="0.25">
      <c r="A14" s="42" t="s">
        <v>19</v>
      </c>
      <c r="B14" s="21">
        <v>0</v>
      </c>
      <c r="C14" s="50" t="s">
        <v>25</v>
      </c>
      <c r="D14" s="48">
        <v>151224</v>
      </c>
      <c r="E14" s="49">
        <v>151224</v>
      </c>
      <c r="F14" s="22">
        <f t="shared" si="0"/>
        <v>4.430357310789753E-2</v>
      </c>
      <c r="G14" s="52">
        <v>129640.79</v>
      </c>
      <c r="H14" s="18">
        <f t="shared" si="1"/>
        <v>21583.210000000006</v>
      </c>
      <c r="I14" s="19">
        <f>F14*H22</f>
        <v>33852.853753548923</v>
      </c>
    </row>
    <row r="15" spans="1:9" ht="16.5" customHeight="1" x14ac:dyDescent="0.25">
      <c r="A15" s="42" t="s">
        <v>15</v>
      </c>
      <c r="B15" s="21">
        <v>0</v>
      </c>
      <c r="C15" s="50" t="s">
        <v>25</v>
      </c>
      <c r="D15" s="48">
        <v>722129</v>
      </c>
      <c r="E15" s="49">
        <v>722129</v>
      </c>
      <c r="F15" s="22">
        <f t="shared" si="0"/>
        <v>0.2115596396394285</v>
      </c>
      <c r="G15" s="52">
        <v>450206.39</v>
      </c>
      <c r="H15" s="18">
        <f t="shared" si="1"/>
        <v>271922.61</v>
      </c>
      <c r="I15" s="19">
        <f>F15*H22</f>
        <v>161655.07742287291</v>
      </c>
    </row>
    <row r="16" spans="1:9" ht="16.5" customHeight="1" x14ac:dyDescent="0.25">
      <c r="A16" s="42" t="s">
        <v>8</v>
      </c>
      <c r="B16" s="21">
        <v>0</v>
      </c>
      <c r="C16" s="47" t="s">
        <v>25</v>
      </c>
      <c r="D16" s="48">
        <v>60000</v>
      </c>
      <c r="E16" s="49">
        <v>60000</v>
      </c>
      <c r="F16" s="22">
        <f t="shared" si="0"/>
        <v>1.7577992821733664E-2</v>
      </c>
      <c r="G16" s="52">
        <v>31089.040000000001</v>
      </c>
      <c r="H16" s="18">
        <f t="shared" si="1"/>
        <v>28910.959999999999</v>
      </c>
      <c r="I16" s="19">
        <f>F16*H22</f>
        <v>13431.540133926726</v>
      </c>
    </row>
    <row r="17" spans="1:11" ht="16.5" customHeight="1" x14ac:dyDescent="0.25">
      <c r="A17" s="42" t="s">
        <v>16</v>
      </c>
      <c r="B17" s="21">
        <v>0</v>
      </c>
      <c r="C17" s="47" t="s">
        <v>25</v>
      </c>
      <c r="D17" s="48">
        <v>38000</v>
      </c>
      <c r="E17" s="49">
        <v>38000</v>
      </c>
      <c r="F17" s="22">
        <f t="shared" si="0"/>
        <v>1.1132728787097987E-2</v>
      </c>
      <c r="G17" s="52">
        <v>37975.129999999997</v>
      </c>
      <c r="H17" s="18">
        <f t="shared" si="1"/>
        <v>24.870000000002619</v>
      </c>
      <c r="I17" s="19">
        <f>F17*H22</f>
        <v>8506.6420848202597</v>
      </c>
    </row>
    <row r="18" spans="1:11" ht="33" customHeight="1" x14ac:dyDescent="0.25">
      <c r="A18" s="42" t="s">
        <v>20</v>
      </c>
      <c r="B18" s="21">
        <v>0</v>
      </c>
      <c r="C18" s="50" t="s">
        <v>26</v>
      </c>
      <c r="D18" s="48">
        <v>1160000</v>
      </c>
      <c r="E18" s="49">
        <v>1160000</v>
      </c>
      <c r="F18" s="22">
        <f t="shared" si="0"/>
        <v>0.33984119455351752</v>
      </c>
      <c r="G18" s="52">
        <v>973890.27</v>
      </c>
      <c r="H18" s="18">
        <f t="shared" si="1"/>
        <v>186109.72999999998</v>
      </c>
      <c r="I18" s="19">
        <f>F18*H22</f>
        <v>259676.44258925007</v>
      </c>
    </row>
    <row r="19" spans="1:11" ht="33" customHeight="1" x14ac:dyDescent="0.25">
      <c r="A19" s="42" t="s">
        <v>17</v>
      </c>
      <c r="B19" s="21">
        <v>0</v>
      </c>
      <c r="C19" s="50" t="s">
        <v>25</v>
      </c>
      <c r="D19" s="48">
        <v>240000</v>
      </c>
      <c r="E19" s="49">
        <v>240000</v>
      </c>
      <c r="F19" s="22">
        <f t="shared" si="0"/>
        <v>7.0311971286934657E-2</v>
      </c>
      <c r="G19" s="52">
        <v>193324.28</v>
      </c>
      <c r="H19" s="18">
        <f t="shared" si="1"/>
        <v>46675.72</v>
      </c>
      <c r="I19" s="19">
        <f>F19*H22</f>
        <v>53726.160535706906</v>
      </c>
    </row>
    <row r="20" spans="1:11" ht="16.5" customHeight="1" x14ac:dyDescent="0.25">
      <c r="A20" s="42" t="s">
        <v>18</v>
      </c>
      <c r="B20" s="21">
        <v>0</v>
      </c>
      <c r="C20" s="47" t="s">
        <v>25</v>
      </c>
      <c r="D20" s="48">
        <v>20000</v>
      </c>
      <c r="E20" s="49">
        <v>20000</v>
      </c>
      <c r="F20" s="22">
        <f t="shared" si="0"/>
        <v>5.8593309405778884E-3</v>
      </c>
      <c r="G20" s="52">
        <v>10941.35</v>
      </c>
      <c r="H20" s="18">
        <f t="shared" si="1"/>
        <v>9058.65</v>
      </c>
      <c r="I20" s="19">
        <f>F20*H22</f>
        <v>4477.180044642243</v>
      </c>
    </row>
    <row r="21" spans="1:11" x14ac:dyDescent="0.25">
      <c r="A21" s="42"/>
      <c r="B21" s="21">
        <v>0</v>
      </c>
      <c r="C21" s="47"/>
      <c r="D21" s="48"/>
      <c r="E21" s="49"/>
      <c r="F21" s="22"/>
      <c r="G21" s="52"/>
      <c r="H21" s="23"/>
      <c r="I21" s="24"/>
    </row>
    <row r="22" spans="1:11" x14ac:dyDescent="0.25">
      <c r="A22" s="20"/>
      <c r="B22" s="25">
        <f>SUM(B9:B21)</f>
        <v>0</v>
      </c>
      <c r="C22" s="26"/>
      <c r="D22" s="27">
        <f t="shared" ref="D22:I22" si="2">SUM(D9:D21)</f>
        <v>3413359</v>
      </c>
      <c r="E22" s="27">
        <v>2827989.49</v>
      </c>
      <c r="F22" s="28">
        <f t="shared" si="2"/>
        <v>1</v>
      </c>
      <c r="G22" s="29">
        <f>SUM(G9:G21)</f>
        <v>2649247.86</v>
      </c>
      <c r="H22" s="36">
        <f>SUM(H9:H20)</f>
        <v>764111.14</v>
      </c>
      <c r="I22" s="37">
        <f t="shared" si="2"/>
        <v>764111.14</v>
      </c>
      <c r="K22" s="5"/>
    </row>
    <row r="23" spans="1:11" x14ac:dyDescent="0.25">
      <c r="A23" s="30" t="s">
        <v>9</v>
      </c>
      <c r="C23" s="11"/>
      <c r="F23" s="4"/>
    </row>
    <row r="24" spans="1:11" x14ac:dyDescent="0.25">
      <c r="H24" s="35"/>
    </row>
  </sheetData>
  <mergeCells count="7">
    <mergeCell ref="F7:F8"/>
    <mergeCell ref="A1:B1"/>
    <mergeCell ref="A2:B2"/>
    <mergeCell ref="A7:A8"/>
    <mergeCell ref="B7:B8"/>
    <mergeCell ref="C7:C8"/>
    <mergeCell ref="C4:F4"/>
  </mergeCells>
  <conditionalFormatting sqref="B22">
    <cfRule type="cellIs" dxfId="0" priority="1" stopIfTrue="1" operator="notEqual">
      <formula>$E$22</formula>
    </cfRule>
  </conditionalFormatting>
  <pageMargins left="0.45" right="0.2" top="0.25" bottom="0.25" header="0" footer="0"/>
  <pageSetup scale="8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2023-03-29T15:07:00Z</cp:lastPrinted>
  <dcterms:created xsi:type="dcterms:W3CDTF">2011-08-11T15:02:45Z</dcterms:created>
  <dcterms:modified xsi:type="dcterms:W3CDTF">2023-04-11T16:51:15Z</dcterms:modified>
</cp:coreProperties>
</file>