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NEW\WTI\WeatherShare\FinancialData\"/>
    </mc:Choice>
  </mc:AlternateContent>
  <xr:revisionPtr revIDLastSave="0" documentId="13_ncr:1_{ADBAE128-F157-4C0E-B682-AB59A55351EB}" xr6:coauthVersionLast="28" xr6:coauthVersionMax="28" xr10:uidLastSave="{00000000-0000-0000-0000-000000000000}"/>
  <bookViews>
    <workbookView xWindow="0" yWindow="0" windowWidth="28800" windowHeight="12210" xr2:uid="{00000000-000D-0000-FFFF-FFFF00000000}"/>
  </bookViews>
  <sheets>
    <sheet name="4W4855" sheetId="1" r:id="rId1"/>
  </sheets>
  <calcPr calcId="171027"/>
</workbook>
</file>

<file path=xl/calcChain.xml><?xml version="1.0" encoding="utf-8"?>
<calcChain xmlns="http://schemas.openxmlformats.org/spreadsheetml/2006/main">
  <c r="H141" i="1" l="1"/>
  <c r="K141" i="1" s="1"/>
  <c r="J141" i="1"/>
  <c r="L141" i="1" l="1"/>
  <c r="H87" i="1"/>
  <c r="K87" i="1" s="1"/>
  <c r="L87" i="1" s="1"/>
  <c r="J87" i="1"/>
  <c r="H49" i="1" l="1"/>
  <c r="K49" i="1" s="1"/>
  <c r="J49" i="1"/>
  <c r="H50" i="1"/>
  <c r="J50" i="1"/>
  <c r="H51" i="1"/>
  <c r="K51" i="1" s="1"/>
  <c r="L51" i="1" s="1"/>
  <c r="J51" i="1"/>
  <c r="H52" i="1"/>
  <c r="K52" i="1" s="1"/>
  <c r="J52" i="1"/>
  <c r="H13" i="1"/>
  <c r="J13" i="1"/>
  <c r="H14" i="1"/>
  <c r="J14" i="1"/>
  <c r="H15" i="1"/>
  <c r="K15" i="1" s="1"/>
  <c r="J15" i="1"/>
  <c r="K13" i="1" l="1"/>
  <c r="K14" i="1"/>
  <c r="K50" i="1"/>
  <c r="L50" i="1" s="1"/>
  <c r="L49" i="1"/>
  <c r="L52" i="1"/>
  <c r="L14" i="1"/>
  <c r="L15" i="1"/>
  <c r="L13" i="1"/>
  <c r="H96" i="1"/>
  <c r="J96" i="1"/>
  <c r="K96" i="1" s="1"/>
  <c r="L96" i="1" s="1"/>
  <c r="H82" i="1" l="1"/>
  <c r="K82" i="1" s="1"/>
  <c r="J82" i="1"/>
  <c r="H83" i="1"/>
  <c r="K83" i="1" s="1"/>
  <c r="J83" i="1"/>
  <c r="H84" i="1"/>
  <c r="J84" i="1"/>
  <c r="K84" i="1"/>
  <c r="H85" i="1"/>
  <c r="K85" i="1" s="1"/>
  <c r="J85" i="1"/>
  <c r="H86" i="1"/>
  <c r="K86" i="1" s="1"/>
  <c r="J86" i="1"/>
  <c r="H103" i="1"/>
  <c r="J103" i="1"/>
  <c r="H104" i="1"/>
  <c r="J104" i="1"/>
  <c r="K104" i="1"/>
  <c r="L104" i="1" s="1"/>
  <c r="H105" i="1"/>
  <c r="J105" i="1"/>
  <c r="K105" i="1"/>
  <c r="H106" i="1"/>
  <c r="K106" i="1" s="1"/>
  <c r="J106" i="1"/>
  <c r="H107" i="1"/>
  <c r="J107" i="1"/>
  <c r="K107" i="1"/>
  <c r="L105" i="1" l="1"/>
  <c r="L86" i="1"/>
  <c r="L107" i="1"/>
  <c r="L85" i="1"/>
  <c r="L106" i="1"/>
  <c r="L84" i="1"/>
  <c r="L83" i="1"/>
  <c r="K103" i="1"/>
  <c r="L103" i="1" s="1"/>
  <c r="L82" i="1"/>
  <c r="H145" i="1"/>
  <c r="J145" i="1"/>
  <c r="H146" i="1"/>
  <c r="J146" i="1"/>
  <c r="K146" i="1" s="1"/>
  <c r="L146" i="1" s="1"/>
  <c r="H147" i="1"/>
  <c r="K147" i="1" s="1"/>
  <c r="J147" i="1"/>
  <c r="K145" i="1" l="1"/>
  <c r="L145" i="1"/>
  <c r="L147" i="1"/>
  <c r="H92" i="1"/>
  <c r="H43" i="1" l="1"/>
  <c r="H91" i="1" l="1"/>
  <c r="H33" i="1"/>
  <c r="J81" i="1" l="1"/>
  <c r="H81" i="1"/>
  <c r="J130" i="1"/>
  <c r="J131" i="1"/>
  <c r="H131" i="1"/>
  <c r="H130" i="1"/>
  <c r="J101" i="1"/>
  <c r="H101" i="1"/>
  <c r="J100" i="1"/>
  <c r="J102" i="1"/>
  <c r="H102" i="1"/>
  <c r="K102" i="1" s="1"/>
  <c r="L102" i="1" s="1"/>
  <c r="H100" i="1"/>
  <c r="J29" i="1"/>
  <c r="J30" i="1"/>
  <c r="H30" i="1"/>
  <c r="K30" i="1" s="1"/>
  <c r="L30" i="1" s="1"/>
  <c r="H29" i="1"/>
  <c r="J66" i="1"/>
  <c r="H66" i="1"/>
  <c r="K66" i="1" s="1"/>
  <c r="J67" i="1"/>
  <c r="H67" i="1"/>
  <c r="K81" i="1" l="1"/>
  <c r="L81" i="1" s="1"/>
  <c r="K101" i="1"/>
  <c r="L101" i="1" s="1"/>
  <c r="K67" i="1"/>
  <c r="L67" i="1" s="1"/>
  <c r="K29" i="1"/>
  <c r="L29" i="1" s="1"/>
  <c r="K100" i="1"/>
  <c r="L100" i="1" s="1"/>
  <c r="K131" i="1"/>
  <c r="L131" i="1" s="1"/>
  <c r="K130" i="1"/>
  <c r="L130" i="1" s="1"/>
  <c r="L66" i="1"/>
  <c r="J63" i="1"/>
  <c r="J64" i="1"/>
  <c r="J65" i="1"/>
  <c r="H65" i="1"/>
  <c r="H64" i="1"/>
  <c r="K64" i="1" s="1"/>
  <c r="H63" i="1"/>
  <c r="K63" i="1" s="1"/>
  <c r="L63" i="1" s="1"/>
  <c r="J26" i="1"/>
  <c r="J27" i="1"/>
  <c r="J28" i="1"/>
  <c r="H28" i="1"/>
  <c r="H27" i="1"/>
  <c r="H26" i="1"/>
  <c r="J98" i="1"/>
  <c r="J99" i="1"/>
  <c r="H99" i="1"/>
  <c r="H98" i="1"/>
  <c r="J95" i="1"/>
  <c r="J97" i="1"/>
  <c r="H97" i="1"/>
  <c r="H95" i="1"/>
  <c r="J127" i="1"/>
  <c r="J128" i="1"/>
  <c r="J129" i="1"/>
  <c r="H129" i="1"/>
  <c r="H128" i="1"/>
  <c r="H127" i="1"/>
  <c r="K65" i="1" l="1"/>
  <c r="L65" i="1" s="1"/>
  <c r="K28" i="1"/>
  <c r="L28" i="1" s="1"/>
  <c r="K26" i="1"/>
  <c r="L26" i="1" s="1"/>
  <c r="K98" i="1"/>
  <c r="L98" i="1" s="1"/>
  <c r="K128" i="1"/>
  <c r="L128" i="1" s="1"/>
  <c r="K129" i="1"/>
  <c r="L129" i="1" s="1"/>
  <c r="K127" i="1"/>
  <c r="L127" i="1" s="1"/>
  <c r="L64" i="1"/>
  <c r="K99" i="1"/>
  <c r="L99" i="1" s="1"/>
  <c r="K27" i="1"/>
  <c r="L27" i="1" s="1"/>
  <c r="K97" i="1"/>
  <c r="L97" i="1" s="1"/>
  <c r="K95" i="1"/>
  <c r="L95" i="1" s="1"/>
  <c r="J62" i="1"/>
  <c r="H62" i="1"/>
  <c r="K62" i="1" s="1"/>
  <c r="L62" i="1" s="1"/>
  <c r="J25" i="1"/>
  <c r="H25" i="1"/>
  <c r="K25" i="1" l="1"/>
  <c r="L25" i="1" s="1"/>
  <c r="H94" i="1" l="1"/>
  <c r="J94" i="1"/>
  <c r="H126" i="1"/>
  <c r="J126" i="1"/>
  <c r="K94" i="1" l="1"/>
  <c r="L94" i="1" s="1"/>
  <c r="K126" i="1"/>
  <c r="L126" i="1" s="1"/>
  <c r="J144" i="1"/>
  <c r="H144" i="1"/>
  <c r="J140" i="1"/>
  <c r="H140" i="1"/>
  <c r="J139" i="1"/>
  <c r="H139" i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93" i="1"/>
  <c r="H93" i="1"/>
  <c r="J92" i="1"/>
  <c r="K92" i="1"/>
  <c r="L92" i="1" s="1"/>
  <c r="J91" i="1"/>
  <c r="H75" i="1"/>
  <c r="J75" i="1"/>
  <c r="H76" i="1"/>
  <c r="J76" i="1"/>
  <c r="H77" i="1"/>
  <c r="J77" i="1"/>
  <c r="H78" i="1"/>
  <c r="J78" i="1"/>
  <c r="H79" i="1"/>
  <c r="J79" i="1"/>
  <c r="H80" i="1"/>
  <c r="J80" i="1"/>
  <c r="H55" i="1"/>
  <c r="J55" i="1"/>
  <c r="H56" i="1"/>
  <c r="J56" i="1"/>
  <c r="H57" i="1"/>
  <c r="J57" i="1"/>
  <c r="H58" i="1"/>
  <c r="J58" i="1"/>
  <c r="H59" i="1"/>
  <c r="J59" i="1"/>
  <c r="H60" i="1"/>
  <c r="J60" i="1"/>
  <c r="H61" i="1"/>
  <c r="J61" i="1"/>
  <c r="H36" i="1"/>
  <c r="J36" i="1"/>
  <c r="H37" i="1"/>
  <c r="J37" i="1"/>
  <c r="H38" i="1"/>
  <c r="J38" i="1"/>
  <c r="H39" i="1"/>
  <c r="J39" i="1"/>
  <c r="H40" i="1"/>
  <c r="J40" i="1"/>
  <c r="H18" i="1"/>
  <c r="J18" i="1"/>
  <c r="H19" i="1"/>
  <c r="J19" i="1"/>
  <c r="H20" i="1"/>
  <c r="J20" i="1"/>
  <c r="H21" i="1"/>
  <c r="J21" i="1"/>
  <c r="H22" i="1"/>
  <c r="J22" i="1"/>
  <c r="H23" i="1"/>
  <c r="J23" i="1"/>
  <c r="H24" i="1"/>
  <c r="J24" i="1"/>
  <c r="K23" i="1" l="1"/>
  <c r="L23" i="1" s="1"/>
  <c r="K38" i="1"/>
  <c r="K78" i="1"/>
  <c r="L78" i="1" s="1"/>
  <c r="K60" i="1"/>
  <c r="L60" i="1" s="1"/>
  <c r="K19" i="1"/>
  <c r="L19" i="1" s="1"/>
  <c r="K56" i="1"/>
  <c r="L56" i="1" s="1"/>
  <c r="K18" i="1"/>
  <c r="L18" i="1" s="1"/>
  <c r="K37" i="1"/>
  <c r="L37" i="1" s="1"/>
  <c r="K59" i="1"/>
  <c r="L59" i="1" s="1"/>
  <c r="K77" i="1"/>
  <c r="L77" i="1" s="1"/>
  <c r="K21" i="1"/>
  <c r="L21" i="1" s="1"/>
  <c r="K40" i="1"/>
  <c r="L40" i="1" s="1"/>
  <c r="K58" i="1"/>
  <c r="L58" i="1" s="1"/>
  <c r="K80" i="1"/>
  <c r="L80" i="1" s="1"/>
  <c r="K76" i="1"/>
  <c r="L76" i="1" s="1"/>
  <c r="K24" i="1"/>
  <c r="L24" i="1" s="1"/>
  <c r="K20" i="1"/>
  <c r="L20" i="1" s="1"/>
  <c r="K39" i="1"/>
  <c r="L39" i="1" s="1"/>
  <c r="K61" i="1"/>
  <c r="L61" i="1" s="1"/>
  <c r="K57" i="1"/>
  <c r="L57" i="1" s="1"/>
  <c r="K79" i="1"/>
  <c r="L79" i="1" s="1"/>
  <c r="K75" i="1"/>
  <c r="L75" i="1" s="1"/>
  <c r="K125" i="1"/>
  <c r="L125" i="1" s="1"/>
  <c r="K55" i="1"/>
  <c r="L55" i="1" s="1"/>
  <c r="K36" i="1"/>
  <c r="L36" i="1" s="1"/>
  <c r="K22" i="1"/>
  <c r="L22" i="1" s="1"/>
  <c r="K144" i="1"/>
  <c r="L144" i="1" s="1"/>
  <c r="M148" i="1" s="1"/>
  <c r="K140" i="1"/>
  <c r="L140" i="1" s="1"/>
  <c r="K139" i="1"/>
  <c r="L139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L38" i="1"/>
  <c r="K91" i="1"/>
  <c r="L91" i="1" s="1"/>
  <c r="K93" i="1"/>
  <c r="L93" i="1" s="1"/>
  <c r="J7" i="1"/>
  <c r="J8" i="1"/>
  <c r="J9" i="1"/>
  <c r="J10" i="1"/>
  <c r="J11" i="1"/>
  <c r="J12" i="1"/>
  <c r="J16" i="1"/>
  <c r="J17" i="1"/>
  <c r="J33" i="1"/>
  <c r="K33" i="1" s="1"/>
  <c r="J34" i="1"/>
  <c r="J35" i="1"/>
  <c r="J135" i="1"/>
  <c r="J136" i="1"/>
  <c r="J43" i="1"/>
  <c r="J44" i="1"/>
  <c r="J45" i="1"/>
  <c r="J46" i="1"/>
  <c r="J47" i="1"/>
  <c r="J48" i="1"/>
  <c r="J53" i="1"/>
  <c r="J54" i="1"/>
  <c r="H7" i="1"/>
  <c r="H8" i="1"/>
  <c r="K8" i="1" s="1"/>
  <c r="L8" i="1" s="1"/>
  <c r="H9" i="1"/>
  <c r="H10" i="1"/>
  <c r="H11" i="1"/>
  <c r="H12" i="1"/>
  <c r="H16" i="1"/>
  <c r="H17" i="1"/>
  <c r="H34" i="1"/>
  <c r="H35" i="1"/>
  <c r="H135" i="1"/>
  <c r="H136" i="1"/>
  <c r="H44" i="1"/>
  <c r="H45" i="1"/>
  <c r="H46" i="1"/>
  <c r="H47" i="1"/>
  <c r="H48" i="1"/>
  <c r="H53" i="1"/>
  <c r="H54" i="1"/>
  <c r="K48" i="1" l="1"/>
  <c r="L48" i="1" s="1"/>
  <c r="K34" i="1"/>
  <c r="L34" i="1" s="1"/>
  <c r="K47" i="1"/>
  <c r="L47" i="1" s="1"/>
  <c r="K9" i="1"/>
  <c r="L9" i="1" s="1"/>
  <c r="K10" i="1"/>
  <c r="L10" i="1" s="1"/>
  <c r="K53" i="1"/>
  <c r="L53" i="1" s="1"/>
  <c r="K35" i="1"/>
  <c r="L35" i="1" s="1"/>
  <c r="K46" i="1"/>
  <c r="L46" i="1" s="1"/>
  <c r="K7" i="1"/>
  <c r="L7" i="1" s="1"/>
  <c r="K45" i="1"/>
  <c r="L45" i="1" s="1"/>
  <c r="K17" i="1"/>
  <c r="L17" i="1" s="1"/>
  <c r="K44" i="1"/>
  <c r="L44" i="1" s="1"/>
  <c r="K16" i="1"/>
  <c r="K43" i="1"/>
  <c r="L43" i="1" s="1"/>
  <c r="K12" i="1"/>
  <c r="L12" i="1" s="1"/>
  <c r="K54" i="1"/>
  <c r="L54" i="1" s="1"/>
  <c r="K135" i="1"/>
  <c r="L135" i="1" s="1"/>
  <c r="M142" i="1"/>
  <c r="M108" i="1"/>
  <c r="L33" i="1"/>
  <c r="L16" i="1"/>
  <c r="K136" i="1"/>
  <c r="L136" i="1" s="1"/>
  <c r="K11" i="1"/>
  <c r="L11" i="1" s="1"/>
  <c r="M68" i="1" l="1"/>
  <c r="M137" i="1"/>
  <c r="M31" i="1"/>
  <c r="M41" i="1"/>
  <c r="J111" i="1" l="1"/>
  <c r="J70" i="1"/>
  <c r="J112" i="1"/>
  <c r="J71" i="1"/>
  <c r="J113" i="1"/>
  <c r="J114" i="1"/>
  <c r="J72" i="1"/>
  <c r="J115" i="1"/>
  <c r="J73" i="1"/>
  <c r="J116" i="1"/>
  <c r="J74" i="1"/>
  <c r="J117" i="1"/>
  <c r="I6" i="1"/>
  <c r="G6" i="1"/>
  <c r="F6" i="1"/>
  <c r="H111" i="1"/>
  <c r="H70" i="1"/>
  <c r="H112" i="1"/>
  <c r="H71" i="1"/>
  <c r="H113" i="1"/>
  <c r="H114" i="1"/>
  <c r="H72" i="1"/>
  <c r="H115" i="1"/>
  <c r="H73" i="1"/>
  <c r="H116" i="1"/>
  <c r="H74" i="1"/>
  <c r="H117" i="1"/>
  <c r="J6" i="1" l="1"/>
  <c r="K111" i="1"/>
  <c r="L111" i="1" s="1"/>
  <c r="K70" i="1"/>
  <c r="L70" i="1" s="1"/>
  <c r="K112" i="1"/>
  <c r="L112" i="1" s="1"/>
  <c r="K71" i="1"/>
  <c r="L71" i="1" s="1"/>
  <c r="K113" i="1"/>
  <c r="L113" i="1" s="1"/>
  <c r="K114" i="1"/>
  <c r="L114" i="1" s="1"/>
  <c r="K72" i="1"/>
  <c r="L72" i="1" s="1"/>
  <c r="K115" i="1"/>
  <c r="L115" i="1" s="1"/>
  <c r="K73" i="1"/>
  <c r="L73" i="1" s="1"/>
  <c r="K116" i="1"/>
  <c r="L116" i="1" s="1"/>
  <c r="K74" i="1"/>
  <c r="L74" i="1" s="1"/>
  <c r="K117" i="1"/>
  <c r="L117" i="1" s="1"/>
  <c r="M132" i="1" l="1"/>
  <c r="M88" i="1"/>
  <c r="H6" i="1"/>
  <c r="M6" i="1" l="1"/>
  <c r="K6" i="1" l="1"/>
  <c r="L6" i="1" l="1"/>
  <c r="D4" i="1" s="1"/>
</calcChain>
</file>

<file path=xl/sharedStrings.xml><?xml version="1.0" encoding="utf-8"?>
<sst xmlns="http://schemas.openxmlformats.org/spreadsheetml/2006/main" count="431" uniqueCount="173">
  <si>
    <t>Transaction Date</t>
  </si>
  <si>
    <t>Description</t>
  </si>
  <si>
    <t>Direct Cost</t>
  </si>
  <si>
    <t>IDC/F&amp;A</t>
  </si>
  <si>
    <t>Benefits</t>
  </si>
  <si>
    <t>Comments</t>
  </si>
  <si>
    <t xml:space="preserve">Actual vs. Estimate-- all IDC/F&amp;A would be estimates except for the actual entry from AgBooks.  </t>
  </si>
  <si>
    <t>Benefits paid on previous month's effort.  Ex. Benefits paid in January are for December's effort and should correspond with Dec timesheet entries.</t>
  </si>
  <si>
    <t>Reconcile Date:</t>
  </si>
  <si>
    <t>Y</t>
  </si>
  <si>
    <t>Category</t>
  </si>
  <si>
    <t>Travel</t>
  </si>
  <si>
    <t>IDC</t>
  </si>
  <si>
    <t>Actual Total</t>
  </si>
  <si>
    <t>Estimate Total</t>
  </si>
  <si>
    <t>Overall Total</t>
  </si>
  <si>
    <t>Project End Date:</t>
  </si>
  <si>
    <t>Project Start Date:</t>
  </si>
  <si>
    <t>Budget:</t>
  </si>
  <si>
    <t>IDC/F&amp;A Rate:</t>
  </si>
  <si>
    <t>Subtotal</t>
  </si>
  <si>
    <t>N</t>
  </si>
  <si>
    <t>SUBTOTAL</t>
  </si>
  <si>
    <t>Remaining:</t>
  </si>
  <si>
    <t>Y/N</t>
  </si>
  <si>
    <t>IDCs</t>
  </si>
  <si>
    <t>Payroll</t>
  </si>
  <si>
    <t>Communications</t>
  </si>
  <si>
    <t>Rebate</t>
  </si>
  <si>
    <t>Lab Fee</t>
  </si>
  <si>
    <t>Lab Fee Systems Lab</t>
  </si>
  <si>
    <t>Payroll April 2016 paid 5/9/16</t>
  </si>
  <si>
    <t>F&amp;A May 2016</t>
  </si>
  <si>
    <t>WeatherShare Phase 4 (WSDOT Basic Agreement No. T 6737, Task Order No. 7, MSU INDEX 4W5952)</t>
  </si>
  <si>
    <t>05/09/16 - 9604</t>
  </si>
  <si>
    <t>05/09/16 - 9605</t>
  </si>
  <si>
    <t>Payroll April 2016, paid May 11, 2016</t>
  </si>
  <si>
    <t>Payroll May 2016, paid June 11, 2016</t>
  </si>
  <si>
    <t>05/11/16 - 8966</t>
  </si>
  <si>
    <t>06/11/16 - 9805</t>
  </si>
  <si>
    <t>05/11/16 - 8967</t>
  </si>
  <si>
    <t>06/11/16 - 9806</t>
  </si>
  <si>
    <t>06/30/16 - 10229</t>
  </si>
  <si>
    <t>Payroll June 2016, paid July 11, 2016</t>
  </si>
  <si>
    <t>Payroll June 2016</t>
  </si>
  <si>
    <t>06/30/16 - 10510</t>
  </si>
  <si>
    <t>F&amp;A June 2016</t>
  </si>
  <si>
    <t>06/30/16 - 10511</t>
  </si>
  <si>
    <t>payroll July 2016, paid August 11, 2016</t>
  </si>
  <si>
    <t>08/11/16 - 2642</t>
  </si>
  <si>
    <t>08/11/16 - 2643</t>
  </si>
  <si>
    <t>Payroll August 2016, paid Sept 9, 2016</t>
  </si>
  <si>
    <t>09/09/16 - 3089</t>
  </si>
  <si>
    <t>Payroll July 2016, paid 8/9/16</t>
  </si>
  <si>
    <t>08/09/16 - 3055</t>
  </si>
  <si>
    <t>F&amp;A August 2016</t>
  </si>
  <si>
    <t>08/09/16 - 3056</t>
  </si>
  <si>
    <t>09/07/16 - 3765</t>
  </si>
  <si>
    <t>Payroll August 2016 paid 9/7/16</t>
  </si>
  <si>
    <t>10/06/16 - 4414</t>
  </si>
  <si>
    <t>Payroll September 2016 paid 10/6/16</t>
  </si>
  <si>
    <t>11/07/16 - 4963</t>
  </si>
  <si>
    <t>Payroll October 2016 paid 11/7/16</t>
  </si>
  <si>
    <t>F&amp;A September 2016</t>
  </si>
  <si>
    <t>09/07/16 - 3766</t>
  </si>
  <si>
    <t>F&amp;A October 2016</t>
  </si>
  <si>
    <t>10/06/16 - 4415</t>
  </si>
  <si>
    <t>F&amp;A November 2016</t>
  </si>
  <si>
    <t>11/07/16 - 4964</t>
  </si>
  <si>
    <t>10/11/16 - 3733</t>
  </si>
  <si>
    <t>corr payroll from 4W5952 to 436919 - CFT 5
Move</t>
  </si>
  <si>
    <t>10/24/16 - 3795</t>
  </si>
  <si>
    <t>corr payroll from 4W5952 to 4W3799 (10)</t>
  </si>
  <si>
    <t>10/24/16 - 3797</t>
  </si>
  <si>
    <t>corr payroll from 4W4660 to 4W5952 (10)</t>
  </si>
  <si>
    <t>10/24/16 - 3804</t>
  </si>
  <si>
    <t>Payroll October 2016, paid Nov 10, 2016</t>
  </si>
  <si>
    <t>11/10/16 - 4297</t>
  </si>
  <si>
    <t>11/10/16 - 4298</t>
  </si>
  <si>
    <t>Payroll November 2016, paid Dec 9, 2016</t>
  </si>
  <si>
    <t>12/09/16 - 4866</t>
  </si>
  <si>
    <t>Payroll September, paid October 11, 2016</t>
  </si>
  <si>
    <t>06/30/16 - 10230</t>
  </si>
  <si>
    <t>Payroll December 2016 paid January 11, 2017</t>
  </si>
  <si>
    <t>01/09/17 - 5628</t>
  </si>
  <si>
    <t>01/09/17 - 5629</t>
  </si>
  <si>
    <t>11/14/16 - 5446</t>
  </si>
  <si>
    <t>11/14/16 - 5447</t>
  </si>
  <si>
    <t>11/14/16 - 5448</t>
  </si>
  <si>
    <t>Nov 2016, paid 12/11/16</t>
  </si>
  <si>
    <t>12/07/16 - 5671</t>
  </si>
  <si>
    <t>F&amp;A December 2016</t>
  </si>
  <si>
    <t>11/30/16 - 5449</t>
  </si>
  <si>
    <t>11/30/16 - 5450</t>
  </si>
  <si>
    <t>11/30/16 - 5451</t>
  </si>
  <si>
    <t>12/31/16 - 5672</t>
  </si>
  <si>
    <t>02/08/17 - 6741</t>
  </si>
  <si>
    <t>Jan 2017, paid 2/11/17</t>
  </si>
  <si>
    <t>03/08/17 - 7209</t>
  </si>
  <si>
    <t>February 2017, paid 3/11/17</t>
  </si>
  <si>
    <t>02/08/17 - 6742</t>
  </si>
  <si>
    <t>03/08/17 - 7210</t>
  </si>
  <si>
    <t>Jan 2017, paid 3/11/17</t>
  </si>
  <si>
    <t>December 2016, paid 1/11/17</t>
  </si>
  <si>
    <t>January 2017, paid 2/11/17</t>
  </si>
  <si>
    <t>01/09/17 - 6416</t>
  </si>
  <si>
    <t>02/08/17 - 6976</t>
  </si>
  <si>
    <t>01/31/17 - 6417</t>
  </si>
  <si>
    <t>02/28/17 - 6977</t>
  </si>
  <si>
    <t>F&amp;A January 2017</t>
  </si>
  <si>
    <t xml:space="preserve">F&amp;A February </t>
  </si>
  <si>
    <t>April 2017, paid 5/11/17</t>
  </si>
  <si>
    <t>03/08/17 - 7659</t>
  </si>
  <si>
    <t>04/08/17 - 8209</t>
  </si>
  <si>
    <t>05/09/17 - 8961</t>
  </si>
  <si>
    <t>IDCs May 2017</t>
  </si>
  <si>
    <t>F&amp;A April 2017</t>
  </si>
  <si>
    <t>IDCs March 2017</t>
  </si>
  <si>
    <t>03/31/17 - 7660</t>
  </si>
  <si>
    <t>04/30/17 - 8210</t>
  </si>
  <si>
    <t>05/31/17 - 8962</t>
  </si>
  <si>
    <t>March 2017, paid 4/11/17</t>
  </si>
  <si>
    <t>04/07/17 - 7831</t>
  </si>
  <si>
    <t>05/09/17 - 8481</t>
  </si>
  <si>
    <t>04/07/17 = 7832</t>
  </si>
  <si>
    <t>June 2017, paid 7/11/17</t>
  </si>
  <si>
    <t>6/30/17 - 9487</t>
  </si>
  <si>
    <t>IDC's June 2017</t>
  </si>
  <si>
    <t>06/30/17 - 9488</t>
  </si>
  <si>
    <t>06/30/17 - 9423</t>
  </si>
  <si>
    <t>06/14/17 - 9489</t>
  </si>
  <si>
    <t>Pcard Rebate FY 2017</t>
  </si>
  <si>
    <t>July 2017, paid 8/11/17</t>
  </si>
  <si>
    <t>08/09/17 - 2622</t>
  </si>
  <si>
    <t>08/09/17 - 2965</t>
  </si>
  <si>
    <t>IDC's August 2017</t>
  </si>
  <si>
    <t>08/31/17 - 2966</t>
  </si>
  <si>
    <t>09/07/17 - 3326</t>
  </si>
  <si>
    <t>10/09/17 - 3941</t>
  </si>
  <si>
    <t>11/07/17 - 4612</t>
  </si>
  <si>
    <t>12/07/17 - 5026</t>
  </si>
  <si>
    <t>August 2017, paid 9/11/17</t>
  </si>
  <si>
    <t>September 2017, paid 10/11/17</t>
  </si>
  <si>
    <t>October 2017, paid 11/9/17</t>
  </si>
  <si>
    <t>November 2017, paid 12/11/17</t>
  </si>
  <si>
    <t>Sept 2017, paid 10/11/17</t>
  </si>
  <si>
    <t>09/07/17 - 3658</t>
  </si>
  <si>
    <t>10/09/17 - 4277</t>
  </si>
  <si>
    <t>11/07/17 - 4826</t>
  </si>
  <si>
    <t>IDC's September 2017</t>
  </si>
  <si>
    <t>IDC's October 2017</t>
  </si>
  <si>
    <t>IDC's November 2017</t>
  </si>
  <si>
    <t>09/30/17 - 3659</t>
  </si>
  <si>
    <t>10/31/17 - 4278</t>
  </si>
  <si>
    <t>11/30/17 - 4827</t>
  </si>
  <si>
    <t>Nov 2017, paid 12/11/17</t>
  </si>
  <si>
    <t>December 2017, paid 1/11/18</t>
  </si>
  <si>
    <t>12/07/17 - 5355</t>
  </si>
  <si>
    <t>01/09/18 - 5829</t>
  </si>
  <si>
    <t>12/31/17 - 5356</t>
  </si>
  <si>
    <t>03/31/18 - 6797</t>
  </si>
  <si>
    <t>01/31/18 - 5830</t>
  </si>
  <si>
    <t>IDC's December 2017</t>
  </si>
  <si>
    <t>IDC's January 2018</t>
  </si>
  <si>
    <t>IDC's March 2018</t>
  </si>
  <si>
    <t>01/09/18 - 5588</t>
  </si>
  <si>
    <t>Pcard Rebate FY 2018</t>
  </si>
  <si>
    <t>12/14/17 - 5354</t>
  </si>
  <si>
    <t>03/07/18 - 6796</t>
  </si>
  <si>
    <t>payroll corr from 4W4660 to 4W5952</t>
  </si>
  <si>
    <t>payroll corr from 4W5952 to 4W5954</t>
  </si>
  <si>
    <t>payroll corr from 4W5952 to 436919</t>
  </si>
  <si>
    <t>Payroll corr from 4W5952 to 436919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</si>
</sst>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&quot;$&quot;#,##0.00"/>
    <numFmt numFmtId="166" formatCode="#,##0.00;#,##0.00"/>
    <numFmt numFmtId="167" formatCode="###0.00;###0.00"/>
    <numFmt numFmtId="168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89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1" fillId="0" borderId="0" xfId="0" applyFont="1"/>
    <xf numFmtId="0" fontId="3" fillId="0" borderId="0" xfId="0" applyFont="1" applyFill="1"/>
    <xf numFmtId="0" fontId="3" fillId="0" borderId="0" xfId="0" applyFont="1"/>
    <xf numFmtId="0" fontId="6" fillId="0" borderId="0" xfId="1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top" wrapText="1"/>
    </xf>
    <xf numFmtId="167" fontId="6" fillId="0" borderId="0" xfId="2" applyNumberFormat="1" applyFont="1" applyFill="1" applyBorder="1" applyAlignment="1">
      <alignment horizontal="left" vertical="top" wrapText="1"/>
    </xf>
    <xf numFmtId="166" fontId="6" fillId="0" borderId="0" xfId="2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165" fontId="2" fillId="0" borderId="0" xfId="0" applyNumberFormat="1" applyFont="1" applyFill="1" applyBorder="1"/>
    <xf numFmtId="165" fontId="6" fillId="0" borderId="0" xfId="1" applyNumberFormat="1" applyFont="1" applyFill="1" applyBorder="1" applyAlignment="1">
      <alignment horizontal="right" vertical="top" wrapText="1"/>
    </xf>
    <xf numFmtId="165" fontId="6" fillId="0" borderId="0" xfId="2" applyNumberFormat="1" applyFont="1" applyFill="1" applyBorder="1" applyAlignment="1">
      <alignment horizontal="right" vertical="top" wrapText="1"/>
    </xf>
    <xf numFmtId="0" fontId="0" fillId="0" borderId="0" xfId="0" applyFont="1" applyFill="1" applyBorder="1"/>
    <xf numFmtId="0" fontId="7" fillId="0" borderId="0" xfId="1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left" vertical="top" wrapText="1"/>
    </xf>
    <xf numFmtId="0" fontId="2" fillId="0" borderId="0" xfId="0" applyFont="1" applyFill="1" applyBorder="1"/>
    <xf numFmtId="167" fontId="8" fillId="0" borderId="0" xfId="2" applyNumberFormat="1" applyFont="1" applyFill="1" applyBorder="1" applyAlignment="1">
      <alignment horizontal="left" vertical="top" wrapText="1"/>
    </xf>
    <xf numFmtId="166" fontId="8" fillId="0" borderId="0" xfId="2" applyNumberFormat="1" applyFont="1" applyFill="1" applyBorder="1" applyAlignment="1">
      <alignment horizontal="left" vertical="top" wrapText="1"/>
    </xf>
    <xf numFmtId="167" fontId="8" fillId="0" borderId="0" xfId="1" applyNumberFormat="1" applyFont="1" applyFill="1" applyBorder="1" applyAlignment="1">
      <alignment horizontal="left" vertical="top" wrapText="1"/>
    </xf>
    <xf numFmtId="166" fontId="8" fillId="0" borderId="0" xfId="1" applyNumberFormat="1" applyFont="1" applyFill="1" applyBorder="1" applyAlignment="1">
      <alignment horizontal="left" vertical="top" wrapText="1"/>
    </xf>
    <xf numFmtId="165" fontId="1" fillId="0" borderId="0" xfId="0" applyNumberFormat="1" applyFont="1"/>
    <xf numFmtId="165" fontId="9" fillId="0" borderId="0" xfId="0" applyNumberFormat="1" applyFont="1"/>
    <xf numFmtId="165" fontId="1" fillId="0" borderId="0" xfId="0" applyNumberFormat="1" applyFont="1" applyFill="1" applyBorder="1"/>
    <xf numFmtId="0" fontId="1" fillId="0" borderId="0" xfId="0" applyFont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left"/>
    </xf>
    <xf numFmtId="168" fontId="0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2" applyFont="1" applyFill="1" applyBorder="1" applyAlignment="1">
      <alignment horizontal="left" vertical="top" wrapText="1"/>
    </xf>
    <xf numFmtId="14" fontId="0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65" fontId="0" fillId="0" borderId="0" xfId="0" applyNumberFormat="1"/>
    <xf numFmtId="0" fontId="7" fillId="0" borderId="0" xfId="0" applyFont="1" applyFill="1" applyBorder="1" applyAlignment="1">
      <alignment horizontal="left" vertical="top" wrapText="1"/>
    </xf>
    <xf numFmtId="0" fontId="0" fillId="0" borderId="0" xfId="0"/>
    <xf numFmtId="0" fontId="7" fillId="0" borderId="0" xfId="0" applyFont="1" applyFill="1" applyBorder="1" applyAlignment="1">
      <alignment horizontal="left" vertical="top" wrapText="1"/>
    </xf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/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/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0" fillId="0" borderId="0" xfId="0"/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/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17" fontId="6" fillId="0" borderId="0" xfId="0" applyNumberFormat="1" applyFont="1" applyFill="1" applyBorder="1" applyAlignment="1">
      <alignment horizontal="left" vertical="top" wrapText="1"/>
    </xf>
    <xf numFmtId="165" fontId="0" fillId="0" borderId="0" xfId="0" applyNumberFormat="1" applyFill="1"/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right"/>
    </xf>
    <xf numFmtId="165" fontId="1" fillId="0" borderId="0" xfId="0" applyNumberFormat="1" applyFont="1" applyFill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6"/>
  <sheetViews>
    <sheetView tabSelected="1" zoomScaleNormal="100" workbookViewId="0">
      <pane ySplit="6" topLeftCell="A7" activePane="bottomLeft" state="frozen"/>
      <selection pane="bottomLeft" activeCell="E147" sqref="E147"/>
    </sheetView>
  </sheetViews>
  <sheetFormatPr defaultRowHeight="14.25" customHeight="1" x14ac:dyDescent="0.25"/>
  <cols>
    <col min="1" max="1" width="18.140625" customWidth="1"/>
    <col min="2" max="2" width="19.140625" bestFit="1" customWidth="1"/>
    <col min="3" max="3" width="25.140625" customWidth="1"/>
    <col min="4" max="4" width="11.140625" customWidth="1"/>
    <col min="5" max="5" width="41.28515625" customWidth="1"/>
    <col min="6" max="6" width="15.5703125" style="39" customWidth="1"/>
    <col min="7" max="10" width="12.28515625" customWidth="1"/>
    <col min="11" max="11" width="13.42578125" customWidth="1"/>
    <col min="12" max="12" width="11.140625" bestFit="1" customWidth="1"/>
    <col min="13" max="13" width="11.140625" customWidth="1"/>
    <col min="14" max="14" width="42.5703125" bestFit="1" customWidth="1"/>
  </cols>
  <sheetData>
    <row r="1" spans="1:15" ht="14.25" customHeight="1" x14ac:dyDescent="0.25">
      <c r="A1" s="3" t="s">
        <v>33</v>
      </c>
      <c r="D1" s="39"/>
      <c r="E1" s="39"/>
      <c r="G1" s="39"/>
      <c r="H1" s="39"/>
      <c r="I1" s="39"/>
      <c r="J1" s="39"/>
      <c r="K1" s="39"/>
      <c r="L1" s="39"/>
    </row>
    <row r="2" spans="1:15" ht="14.25" customHeight="1" x14ac:dyDescent="0.25">
      <c r="A2" s="31" t="s">
        <v>17</v>
      </c>
      <c r="B2" s="1">
        <v>42430</v>
      </c>
      <c r="C2" s="31" t="s">
        <v>18</v>
      </c>
      <c r="D2" s="34">
        <v>100000</v>
      </c>
      <c r="E2" s="39" t="s">
        <v>6</v>
      </c>
      <c r="G2" s="39"/>
      <c r="H2" s="39"/>
      <c r="I2" s="39"/>
      <c r="J2" s="39"/>
      <c r="K2" s="39"/>
      <c r="L2" s="39"/>
    </row>
    <row r="3" spans="1:15" ht="14.25" customHeight="1" x14ac:dyDescent="0.25">
      <c r="A3" s="31" t="s">
        <v>16</v>
      </c>
      <c r="B3" s="1">
        <v>43100</v>
      </c>
      <c r="C3" s="31" t="s">
        <v>19</v>
      </c>
      <c r="D3" s="33">
        <v>0.44</v>
      </c>
      <c r="E3" s="39" t="s">
        <v>7</v>
      </c>
      <c r="G3" s="40"/>
      <c r="H3" s="40"/>
      <c r="I3" s="40"/>
      <c r="J3" s="40"/>
      <c r="K3" s="40"/>
      <c r="L3" s="39"/>
    </row>
    <row r="4" spans="1:15" ht="14.25" customHeight="1" x14ac:dyDescent="0.25">
      <c r="A4" s="31" t="s">
        <v>8</v>
      </c>
      <c r="B4" s="1">
        <v>43208</v>
      </c>
      <c r="C4" s="31" t="s">
        <v>23</v>
      </c>
      <c r="D4" s="35">
        <f>D2-L6</f>
        <v>1179.6400000000285</v>
      </c>
      <c r="E4" s="39"/>
      <c r="G4" s="39"/>
      <c r="H4" s="39"/>
      <c r="I4" s="39"/>
      <c r="J4" s="39"/>
      <c r="K4" s="39"/>
      <c r="L4" s="39"/>
    </row>
    <row r="5" spans="1:15" ht="14.25" customHeight="1" x14ac:dyDescent="0.25">
      <c r="D5" s="36" t="s">
        <v>25</v>
      </c>
      <c r="F5" s="87" t="s">
        <v>2</v>
      </c>
      <c r="G5" s="37" t="s">
        <v>3</v>
      </c>
      <c r="H5" s="37" t="s">
        <v>13</v>
      </c>
      <c r="I5" s="38" t="s">
        <v>2</v>
      </c>
      <c r="J5" s="38" t="s">
        <v>3</v>
      </c>
      <c r="K5" s="11" t="s">
        <v>14</v>
      </c>
      <c r="L5" s="11" t="s">
        <v>15</v>
      </c>
      <c r="M5" s="11" t="s">
        <v>20</v>
      </c>
      <c r="N5" s="12" t="s">
        <v>5</v>
      </c>
    </row>
    <row r="6" spans="1:15" ht="14.25" customHeight="1" x14ac:dyDescent="0.25">
      <c r="A6" s="11" t="s">
        <v>0</v>
      </c>
      <c r="B6" s="11"/>
      <c r="C6" s="11" t="s">
        <v>10</v>
      </c>
      <c r="D6" s="3" t="s">
        <v>24</v>
      </c>
      <c r="E6" s="11" t="s">
        <v>1</v>
      </c>
      <c r="F6" s="88">
        <f t="shared" ref="F6:M6" si="0">SUM(F7:F1123)</f>
        <v>98820.359999999971</v>
      </c>
      <c r="G6" s="28">
        <f t="shared" si="0"/>
        <v>0</v>
      </c>
      <c r="H6" s="28">
        <f t="shared" si="0"/>
        <v>98820.359999999971</v>
      </c>
      <c r="I6" s="29">
        <f t="shared" si="0"/>
        <v>0</v>
      </c>
      <c r="J6" s="29">
        <f t="shared" si="0"/>
        <v>0</v>
      </c>
      <c r="K6" s="29">
        <f t="shared" si="0"/>
        <v>0</v>
      </c>
      <c r="L6" s="28">
        <f t="shared" si="0"/>
        <v>98820.359999999971</v>
      </c>
      <c r="M6" s="28">
        <f t="shared" si="0"/>
        <v>98820.36</v>
      </c>
      <c r="O6" s="11"/>
    </row>
    <row r="7" spans="1:15" ht="14.25" customHeight="1" x14ac:dyDescent="0.25">
      <c r="A7" s="46" t="s">
        <v>34</v>
      </c>
      <c r="B7" s="43"/>
      <c r="C7" s="45" t="s">
        <v>4</v>
      </c>
      <c r="D7" s="44" t="s">
        <v>9</v>
      </c>
      <c r="E7" s="65" t="s">
        <v>31</v>
      </c>
      <c r="F7" s="85">
        <v>1596.6</v>
      </c>
      <c r="G7" s="14"/>
      <c r="H7" s="15">
        <f t="shared" ref="H7:H17" si="1">F7+G7</f>
        <v>1596.6</v>
      </c>
      <c r="I7" s="23"/>
      <c r="J7" s="16">
        <f t="shared" ref="J7:J24" si="2">IF(D7="Y",$D$3*I7,0)</f>
        <v>0</v>
      </c>
      <c r="K7" s="16">
        <f t="shared" ref="K7:K17" si="3">IF(H7&gt;0, 0, I7+J7)</f>
        <v>0</v>
      </c>
      <c r="L7" s="30">
        <f t="shared" ref="L7:L17" si="4">H7+K7</f>
        <v>1596.6</v>
      </c>
      <c r="M7" s="30"/>
      <c r="N7" s="13"/>
    </row>
    <row r="8" spans="1:15" ht="14.25" customHeight="1" x14ac:dyDescent="0.25">
      <c r="A8" s="42" t="s">
        <v>45</v>
      </c>
      <c r="B8" s="43"/>
      <c r="C8" s="45" t="s">
        <v>4</v>
      </c>
      <c r="D8" s="44" t="s">
        <v>9</v>
      </c>
      <c r="E8" s="82" t="s">
        <v>44</v>
      </c>
      <c r="F8" s="85">
        <v>3213.63</v>
      </c>
      <c r="G8" s="41"/>
      <c r="H8" s="15">
        <f t="shared" si="1"/>
        <v>3213.63</v>
      </c>
      <c r="I8" s="24"/>
      <c r="J8" s="16">
        <f t="shared" si="2"/>
        <v>0</v>
      </c>
      <c r="K8" s="16">
        <f t="shared" si="3"/>
        <v>0</v>
      </c>
      <c r="L8" s="30">
        <f t="shared" si="4"/>
        <v>3213.63</v>
      </c>
      <c r="M8" s="30"/>
      <c r="N8" s="13"/>
    </row>
    <row r="9" spans="1:15" ht="14.25" customHeight="1" x14ac:dyDescent="0.25">
      <c r="A9" s="46" t="s">
        <v>54</v>
      </c>
      <c r="B9" s="43"/>
      <c r="C9" s="45" t="s">
        <v>4</v>
      </c>
      <c r="D9" s="44" t="s">
        <v>9</v>
      </c>
      <c r="E9" s="82" t="s">
        <v>53</v>
      </c>
      <c r="F9" s="85">
        <v>1904.75</v>
      </c>
      <c r="G9" s="41"/>
      <c r="H9" s="15">
        <f t="shared" si="1"/>
        <v>1904.75</v>
      </c>
      <c r="I9" s="23"/>
      <c r="J9" s="16">
        <f t="shared" si="2"/>
        <v>0</v>
      </c>
      <c r="K9" s="16">
        <f t="shared" si="3"/>
        <v>0</v>
      </c>
      <c r="L9" s="30">
        <f t="shared" si="4"/>
        <v>1904.75</v>
      </c>
      <c r="M9" s="30"/>
      <c r="N9" s="13"/>
    </row>
    <row r="10" spans="1:15" ht="14.25" customHeight="1" x14ac:dyDescent="0.25">
      <c r="A10" s="46" t="s">
        <v>57</v>
      </c>
      <c r="B10" s="43"/>
      <c r="C10" s="45" t="s">
        <v>4</v>
      </c>
      <c r="D10" s="44" t="s">
        <v>9</v>
      </c>
      <c r="E10" s="82" t="s">
        <v>58</v>
      </c>
      <c r="F10" s="85">
        <v>1638.9</v>
      </c>
      <c r="G10" s="41"/>
      <c r="H10" s="15">
        <f t="shared" si="1"/>
        <v>1638.9</v>
      </c>
      <c r="I10" s="23"/>
      <c r="J10" s="16">
        <f t="shared" si="2"/>
        <v>0</v>
      </c>
      <c r="K10" s="16">
        <f t="shared" si="3"/>
        <v>0</v>
      </c>
      <c r="L10" s="30">
        <f t="shared" si="4"/>
        <v>1638.9</v>
      </c>
      <c r="M10" s="30"/>
      <c r="N10" s="13"/>
      <c r="O10" s="2"/>
    </row>
    <row r="11" spans="1:15" ht="14.25" customHeight="1" x14ac:dyDescent="0.25">
      <c r="A11" s="46" t="s">
        <v>59</v>
      </c>
      <c r="B11" s="43"/>
      <c r="C11" s="45" t="s">
        <v>4</v>
      </c>
      <c r="D11" s="44" t="s">
        <v>9</v>
      </c>
      <c r="E11" s="82" t="s">
        <v>60</v>
      </c>
      <c r="F11" s="85">
        <v>1638.91</v>
      </c>
      <c r="G11" s="41"/>
      <c r="H11" s="15">
        <f t="shared" si="1"/>
        <v>1638.91</v>
      </c>
      <c r="I11" s="23"/>
      <c r="J11" s="16">
        <f t="shared" si="2"/>
        <v>0</v>
      </c>
      <c r="K11" s="16">
        <f t="shared" si="3"/>
        <v>0</v>
      </c>
      <c r="L11" s="30">
        <f t="shared" si="4"/>
        <v>1638.91</v>
      </c>
      <c r="M11" s="30"/>
      <c r="N11" s="13"/>
    </row>
    <row r="12" spans="1:15" ht="14.25" customHeight="1" x14ac:dyDescent="0.25">
      <c r="A12" s="46" t="s">
        <v>61</v>
      </c>
      <c r="B12" s="44"/>
      <c r="C12" s="45" t="s">
        <v>4</v>
      </c>
      <c r="D12" s="44" t="s">
        <v>9</v>
      </c>
      <c r="E12" s="65" t="s">
        <v>62</v>
      </c>
      <c r="F12" s="85">
        <v>1405.03</v>
      </c>
      <c r="G12" s="14"/>
      <c r="H12" s="15">
        <f t="shared" si="1"/>
        <v>1405.03</v>
      </c>
      <c r="I12" s="23"/>
      <c r="J12" s="16">
        <f t="shared" si="2"/>
        <v>0</v>
      </c>
      <c r="K12" s="16">
        <f t="shared" si="3"/>
        <v>0</v>
      </c>
      <c r="L12" s="30">
        <f t="shared" si="4"/>
        <v>1405.03</v>
      </c>
      <c r="M12" s="30"/>
      <c r="N12" s="13"/>
    </row>
    <row r="13" spans="1:15" s="82" customFormat="1" ht="14.25" customHeight="1" x14ac:dyDescent="0.25">
      <c r="A13" s="46" t="s">
        <v>86</v>
      </c>
      <c r="C13" s="82" t="s">
        <v>4</v>
      </c>
      <c r="D13" s="82" t="s">
        <v>9</v>
      </c>
      <c r="E13" s="83" t="s">
        <v>172</v>
      </c>
      <c r="F13" s="85">
        <v>-82.93</v>
      </c>
      <c r="G13" s="14"/>
      <c r="H13" s="15">
        <f t="shared" ref="H13:H15" si="5">F13+G13</f>
        <v>-82.93</v>
      </c>
      <c r="I13" s="23"/>
      <c r="J13" s="16">
        <f t="shared" ref="J13:J15" si="6">IF(D13="Y",$D$3*I13,0)</f>
        <v>0</v>
      </c>
      <c r="K13" s="16">
        <f t="shared" ref="K13:K15" si="7">IF(H13&gt;0, 0, I13+J13)</f>
        <v>0</v>
      </c>
      <c r="L13" s="30">
        <f t="shared" ref="L13:L15" si="8">H13+K13</f>
        <v>-82.93</v>
      </c>
      <c r="M13" s="30"/>
      <c r="N13" s="13"/>
    </row>
    <row r="14" spans="1:15" s="82" customFormat="1" ht="14.25" customHeight="1" x14ac:dyDescent="0.25">
      <c r="A14" s="46" t="s">
        <v>87</v>
      </c>
      <c r="C14" s="82" t="s">
        <v>4</v>
      </c>
      <c r="D14" s="82" t="s">
        <v>9</v>
      </c>
      <c r="E14" s="83" t="s">
        <v>170</v>
      </c>
      <c r="F14" s="85">
        <v>-102.44</v>
      </c>
      <c r="G14" s="14"/>
      <c r="H14" s="15">
        <f t="shared" si="5"/>
        <v>-102.44</v>
      </c>
      <c r="I14" s="23"/>
      <c r="J14" s="16">
        <f t="shared" si="6"/>
        <v>0</v>
      </c>
      <c r="K14" s="16">
        <f t="shared" si="7"/>
        <v>0</v>
      </c>
      <c r="L14" s="30">
        <f t="shared" si="8"/>
        <v>-102.44</v>
      </c>
      <c r="M14" s="30"/>
      <c r="N14" s="13"/>
    </row>
    <row r="15" spans="1:15" s="82" customFormat="1" ht="14.25" customHeight="1" x14ac:dyDescent="0.25">
      <c r="A15" s="46" t="s">
        <v>88</v>
      </c>
      <c r="C15" s="82" t="s">
        <v>4</v>
      </c>
      <c r="D15" s="82" t="s">
        <v>9</v>
      </c>
      <c r="E15" s="83" t="s">
        <v>169</v>
      </c>
      <c r="F15" s="85">
        <v>47.07</v>
      </c>
      <c r="G15" s="14"/>
      <c r="H15" s="15">
        <f t="shared" si="5"/>
        <v>47.07</v>
      </c>
      <c r="I15" s="23"/>
      <c r="J15" s="16">
        <f t="shared" si="6"/>
        <v>0</v>
      </c>
      <c r="K15" s="16">
        <f t="shared" si="7"/>
        <v>0</v>
      </c>
      <c r="L15" s="30">
        <f t="shared" si="8"/>
        <v>47.07</v>
      </c>
      <c r="M15" s="30"/>
      <c r="N15" s="13"/>
    </row>
    <row r="16" spans="1:15" ht="14.25" customHeight="1" x14ac:dyDescent="0.25">
      <c r="A16" s="46" t="s">
        <v>90</v>
      </c>
      <c r="B16" s="43"/>
      <c r="C16" s="45" t="s">
        <v>4</v>
      </c>
      <c r="D16" s="44" t="s">
        <v>9</v>
      </c>
      <c r="E16" s="83" t="s">
        <v>89</v>
      </c>
      <c r="F16" s="85">
        <v>1881.14</v>
      </c>
      <c r="G16" s="14"/>
      <c r="H16" s="15">
        <f t="shared" si="1"/>
        <v>1881.14</v>
      </c>
      <c r="I16" s="23"/>
      <c r="J16" s="16">
        <f t="shared" si="2"/>
        <v>0</v>
      </c>
      <c r="K16" s="16">
        <f t="shared" si="3"/>
        <v>0</v>
      </c>
      <c r="L16" s="30">
        <f t="shared" si="4"/>
        <v>1881.14</v>
      </c>
      <c r="M16" s="30"/>
      <c r="N16" s="13"/>
    </row>
    <row r="17" spans="1:14" ht="14.25" customHeight="1" x14ac:dyDescent="0.25">
      <c r="A17" s="46" t="s">
        <v>105</v>
      </c>
      <c r="B17" s="45"/>
      <c r="C17" s="45" t="s">
        <v>4</v>
      </c>
      <c r="D17" s="44" t="s">
        <v>9</v>
      </c>
      <c r="E17" s="83" t="s">
        <v>103</v>
      </c>
      <c r="F17" s="85">
        <v>1307.79</v>
      </c>
      <c r="G17" s="14"/>
      <c r="H17" s="15">
        <f t="shared" si="1"/>
        <v>1307.79</v>
      </c>
      <c r="I17" s="23"/>
      <c r="J17" s="16">
        <f t="shared" si="2"/>
        <v>0</v>
      </c>
      <c r="K17" s="16">
        <f t="shared" si="3"/>
        <v>0</v>
      </c>
      <c r="L17" s="30">
        <f t="shared" si="4"/>
        <v>1307.79</v>
      </c>
      <c r="M17" s="30"/>
      <c r="N17" s="13"/>
    </row>
    <row r="18" spans="1:14" s="64" customFormat="1" ht="14.25" customHeight="1" x14ac:dyDescent="0.25">
      <c r="A18" s="68" t="s">
        <v>106</v>
      </c>
      <c r="B18" s="66"/>
      <c r="C18" s="66" t="s">
        <v>4</v>
      </c>
      <c r="D18" s="66" t="s">
        <v>9</v>
      </c>
      <c r="E18" s="71" t="s">
        <v>104</v>
      </c>
      <c r="F18" s="85">
        <v>1469.28</v>
      </c>
      <c r="G18" s="14"/>
      <c r="H18" s="15">
        <f t="shared" ref="H18:H30" si="9">F18+G18</f>
        <v>1469.28</v>
      </c>
      <c r="I18" s="23"/>
      <c r="J18" s="16">
        <f t="shared" si="2"/>
        <v>0</v>
      </c>
      <c r="K18" s="16">
        <f t="shared" ref="K18:K24" si="10">IF(H18&gt;0, 0, I18+J18)</f>
        <v>0</v>
      </c>
      <c r="L18" s="30">
        <f t="shared" ref="L18:L24" si="11">H18+K18</f>
        <v>1469.28</v>
      </c>
      <c r="M18" s="30"/>
      <c r="N18" s="13"/>
    </row>
    <row r="19" spans="1:14" s="64" customFormat="1" ht="14.25" customHeight="1" x14ac:dyDescent="0.25">
      <c r="A19" s="68" t="s">
        <v>112</v>
      </c>
      <c r="B19" s="66"/>
      <c r="C19" s="66" t="s">
        <v>4</v>
      </c>
      <c r="D19" s="66" t="s">
        <v>9</v>
      </c>
      <c r="E19" s="83" t="s">
        <v>99</v>
      </c>
      <c r="F19" s="85">
        <v>2135.08</v>
      </c>
      <c r="G19" s="14"/>
      <c r="H19" s="15">
        <f t="shared" si="9"/>
        <v>2135.08</v>
      </c>
      <c r="I19" s="23"/>
      <c r="J19" s="16">
        <f t="shared" si="2"/>
        <v>0</v>
      </c>
      <c r="K19" s="16">
        <f t="shared" si="10"/>
        <v>0</v>
      </c>
      <c r="L19" s="30">
        <f t="shared" si="11"/>
        <v>2135.08</v>
      </c>
      <c r="M19" s="30"/>
      <c r="N19" s="13"/>
    </row>
    <row r="20" spans="1:14" s="64" customFormat="1" ht="14.25" customHeight="1" x14ac:dyDescent="0.25">
      <c r="A20" s="68" t="s">
        <v>113</v>
      </c>
      <c r="B20" s="66"/>
      <c r="C20" s="66" t="s">
        <v>4</v>
      </c>
      <c r="D20" s="66" t="s">
        <v>9</v>
      </c>
      <c r="E20" s="84">
        <v>42826</v>
      </c>
      <c r="F20" s="85">
        <v>1606.48</v>
      </c>
      <c r="G20" s="14"/>
      <c r="H20" s="15">
        <f t="shared" si="9"/>
        <v>1606.48</v>
      </c>
      <c r="I20" s="23"/>
      <c r="J20" s="16">
        <f t="shared" si="2"/>
        <v>0</v>
      </c>
      <c r="K20" s="16">
        <f t="shared" si="10"/>
        <v>0</v>
      </c>
      <c r="L20" s="30">
        <f t="shared" si="11"/>
        <v>1606.48</v>
      </c>
      <c r="M20" s="30"/>
      <c r="N20" s="13"/>
    </row>
    <row r="21" spans="1:14" s="64" customFormat="1" ht="14.25" customHeight="1" x14ac:dyDescent="0.25">
      <c r="A21" s="67" t="s">
        <v>114</v>
      </c>
      <c r="B21" s="66"/>
      <c r="C21" s="66" t="s">
        <v>4</v>
      </c>
      <c r="D21" s="66" t="s">
        <v>9</v>
      </c>
      <c r="E21" s="83" t="s">
        <v>111</v>
      </c>
      <c r="F21" s="85">
        <v>87.65</v>
      </c>
      <c r="G21" s="14"/>
      <c r="H21" s="15">
        <f t="shared" si="9"/>
        <v>87.65</v>
      </c>
      <c r="I21" s="23"/>
      <c r="J21" s="16">
        <f t="shared" si="2"/>
        <v>0</v>
      </c>
      <c r="K21" s="16">
        <f t="shared" si="10"/>
        <v>0</v>
      </c>
      <c r="L21" s="30">
        <f t="shared" si="11"/>
        <v>87.65</v>
      </c>
      <c r="M21" s="30"/>
      <c r="N21" s="13"/>
    </row>
    <row r="22" spans="1:14" s="64" customFormat="1" ht="14.25" customHeight="1" x14ac:dyDescent="0.25">
      <c r="A22" s="67" t="s">
        <v>126</v>
      </c>
      <c r="B22" s="66"/>
      <c r="C22" s="66" t="s">
        <v>4</v>
      </c>
      <c r="D22" s="66" t="s">
        <v>9</v>
      </c>
      <c r="E22" s="71" t="s">
        <v>125</v>
      </c>
      <c r="F22" s="85">
        <v>48.74</v>
      </c>
      <c r="G22" s="14"/>
      <c r="H22" s="15">
        <f t="shared" si="9"/>
        <v>48.74</v>
      </c>
      <c r="I22" s="23"/>
      <c r="J22" s="16">
        <f t="shared" si="2"/>
        <v>0</v>
      </c>
      <c r="K22" s="16">
        <f t="shared" si="10"/>
        <v>0</v>
      </c>
      <c r="L22" s="30">
        <f t="shared" si="11"/>
        <v>48.74</v>
      </c>
      <c r="M22" s="30"/>
      <c r="N22" s="13"/>
    </row>
    <row r="23" spans="1:14" s="64" customFormat="1" ht="14.25" customHeight="1" x14ac:dyDescent="0.25">
      <c r="A23" s="67" t="s">
        <v>134</v>
      </c>
      <c r="B23" s="66"/>
      <c r="C23" s="66" t="s">
        <v>4</v>
      </c>
      <c r="D23" s="66" t="s">
        <v>9</v>
      </c>
      <c r="E23" s="71" t="s">
        <v>132</v>
      </c>
      <c r="F23" s="85">
        <v>42.3</v>
      </c>
      <c r="G23" s="14"/>
      <c r="H23" s="15">
        <f t="shared" si="9"/>
        <v>42.3</v>
      </c>
      <c r="I23" s="23"/>
      <c r="J23" s="16">
        <f t="shared" si="2"/>
        <v>0</v>
      </c>
      <c r="K23" s="16">
        <f t="shared" si="10"/>
        <v>0</v>
      </c>
      <c r="L23" s="30">
        <f t="shared" si="11"/>
        <v>42.3</v>
      </c>
      <c r="M23" s="30"/>
      <c r="N23" s="13"/>
    </row>
    <row r="24" spans="1:14" s="45" customFormat="1" ht="14.25" customHeight="1" x14ac:dyDescent="0.25">
      <c r="A24" s="67" t="s">
        <v>146</v>
      </c>
      <c r="B24" s="66"/>
      <c r="C24" s="66" t="s">
        <v>4</v>
      </c>
      <c r="D24" s="66" t="s">
        <v>9</v>
      </c>
      <c r="E24" s="83" t="s">
        <v>141</v>
      </c>
      <c r="F24" s="85">
        <v>124.9</v>
      </c>
      <c r="G24" s="14"/>
      <c r="H24" s="15">
        <f t="shared" si="9"/>
        <v>124.9</v>
      </c>
      <c r="I24" s="23"/>
      <c r="J24" s="16">
        <f t="shared" si="2"/>
        <v>0</v>
      </c>
      <c r="K24" s="16">
        <f t="shared" si="10"/>
        <v>0</v>
      </c>
      <c r="L24" s="30">
        <f t="shared" si="11"/>
        <v>124.9</v>
      </c>
      <c r="N24" s="13"/>
    </row>
    <row r="25" spans="1:14" s="82" customFormat="1" ht="14.25" customHeight="1" x14ac:dyDescent="0.25">
      <c r="A25" s="79" t="s">
        <v>147</v>
      </c>
      <c r="C25" s="82" t="s">
        <v>4</v>
      </c>
      <c r="D25" s="82" t="s">
        <v>9</v>
      </c>
      <c r="E25" s="83" t="s">
        <v>145</v>
      </c>
      <c r="F25" s="85">
        <v>227.46</v>
      </c>
      <c r="G25" s="14"/>
      <c r="H25" s="15">
        <f t="shared" si="9"/>
        <v>227.46</v>
      </c>
      <c r="I25" s="23"/>
      <c r="J25" s="16">
        <f t="shared" ref="J25" si="12">IF(D25="Y",$D$3*I25,0)</f>
        <v>0</v>
      </c>
      <c r="K25" s="16">
        <f t="shared" ref="K25" si="13">IF(H25&gt;0, 0, I25+J25)</f>
        <v>0</v>
      </c>
      <c r="L25" s="30">
        <f t="shared" ref="L25" si="14">H25+K25</f>
        <v>227.46</v>
      </c>
      <c r="N25" s="13"/>
    </row>
    <row r="26" spans="1:14" s="82" customFormat="1" ht="14.25" customHeight="1" x14ac:dyDescent="0.25">
      <c r="A26" s="79" t="s">
        <v>148</v>
      </c>
      <c r="C26" s="82" t="s">
        <v>4</v>
      </c>
      <c r="D26" s="82" t="s">
        <v>9</v>
      </c>
      <c r="E26" s="84" t="s">
        <v>143</v>
      </c>
      <c r="F26" s="85">
        <v>342.64</v>
      </c>
      <c r="G26" s="14"/>
      <c r="H26" s="15">
        <f t="shared" si="9"/>
        <v>342.64</v>
      </c>
      <c r="I26" s="23"/>
      <c r="J26" s="16">
        <f t="shared" ref="J26:J28" si="15">IF(D26="Y",$D$3*I26,0)</f>
        <v>0</v>
      </c>
      <c r="K26" s="16">
        <f t="shared" ref="K26:K28" si="16">IF(H26&gt;0, 0, I26+J26)</f>
        <v>0</v>
      </c>
      <c r="L26" s="30">
        <f t="shared" ref="L26:L28" si="17">H26+K26</f>
        <v>342.64</v>
      </c>
      <c r="N26" s="13"/>
    </row>
    <row r="27" spans="1:14" s="82" customFormat="1" ht="14.25" customHeight="1" x14ac:dyDescent="0.25">
      <c r="A27" s="79" t="s">
        <v>157</v>
      </c>
      <c r="C27" s="82" t="s">
        <v>4</v>
      </c>
      <c r="D27" s="82" t="s">
        <v>9</v>
      </c>
      <c r="E27" s="84" t="s">
        <v>155</v>
      </c>
      <c r="F27" s="85">
        <v>619.35</v>
      </c>
      <c r="G27" s="14"/>
      <c r="H27" s="15">
        <f t="shared" si="9"/>
        <v>619.35</v>
      </c>
      <c r="I27" s="23"/>
      <c r="J27" s="16">
        <f t="shared" si="15"/>
        <v>0</v>
      </c>
      <c r="K27" s="16">
        <f t="shared" si="16"/>
        <v>0</v>
      </c>
      <c r="L27" s="30">
        <f t="shared" si="17"/>
        <v>619.35</v>
      </c>
      <c r="N27" s="13"/>
    </row>
    <row r="28" spans="1:14" s="82" customFormat="1" ht="14.25" customHeight="1" x14ac:dyDescent="0.25">
      <c r="A28" s="79" t="s">
        <v>158</v>
      </c>
      <c r="C28" s="82" t="s">
        <v>4</v>
      </c>
      <c r="D28" s="82" t="s">
        <v>9</v>
      </c>
      <c r="E28" s="83" t="s">
        <v>156</v>
      </c>
      <c r="F28" s="85">
        <v>1412.93</v>
      </c>
      <c r="G28" s="14"/>
      <c r="H28" s="15">
        <f t="shared" si="9"/>
        <v>1412.93</v>
      </c>
      <c r="I28" s="23"/>
      <c r="J28" s="16">
        <f t="shared" si="15"/>
        <v>0</v>
      </c>
      <c r="K28" s="16">
        <f t="shared" si="16"/>
        <v>0</v>
      </c>
      <c r="L28" s="30">
        <f t="shared" si="17"/>
        <v>1412.93</v>
      </c>
      <c r="N28" s="13"/>
    </row>
    <row r="29" spans="1:14" s="82" customFormat="1" ht="14.25" customHeight="1" x14ac:dyDescent="0.25">
      <c r="A29" s="79"/>
      <c r="C29" s="82" t="s">
        <v>4</v>
      </c>
      <c r="D29" s="82" t="s">
        <v>9</v>
      </c>
      <c r="E29" s="84"/>
      <c r="F29" s="85"/>
      <c r="G29" s="14"/>
      <c r="H29" s="15">
        <f t="shared" si="9"/>
        <v>0</v>
      </c>
      <c r="I29" s="23"/>
      <c r="J29" s="16">
        <f t="shared" ref="J29:J30" si="18">IF(D29="Y",$D$3*I29,0)</f>
        <v>0</v>
      </c>
      <c r="K29" s="16">
        <f t="shared" ref="K29:K30" si="19">IF(H29&gt;0, 0, I29+J29)</f>
        <v>0</v>
      </c>
      <c r="L29" s="30">
        <f t="shared" ref="L29:L30" si="20">H29+K29</f>
        <v>0</v>
      </c>
      <c r="N29" s="13"/>
    </row>
    <row r="30" spans="1:14" s="82" customFormat="1" ht="14.25" customHeight="1" x14ac:dyDescent="0.25">
      <c r="A30" s="79"/>
      <c r="C30" s="82" t="s">
        <v>4</v>
      </c>
      <c r="D30" s="82" t="s">
        <v>9</v>
      </c>
      <c r="E30" s="84"/>
      <c r="F30" s="85"/>
      <c r="G30" s="14"/>
      <c r="H30" s="15">
        <f t="shared" si="9"/>
        <v>0</v>
      </c>
      <c r="I30" s="23"/>
      <c r="J30" s="16">
        <f t="shared" si="18"/>
        <v>0</v>
      </c>
      <c r="K30" s="16">
        <f t="shared" si="19"/>
        <v>0</v>
      </c>
      <c r="L30" s="30">
        <f t="shared" si="20"/>
        <v>0</v>
      </c>
      <c r="N30" s="13"/>
    </row>
    <row r="31" spans="1:14" s="69" customFormat="1" ht="14.25" customHeight="1" x14ac:dyDescent="0.25">
      <c r="A31" s="70"/>
      <c r="E31" s="71"/>
      <c r="F31" s="85"/>
      <c r="G31" s="14"/>
      <c r="H31" s="15"/>
      <c r="I31" s="23"/>
      <c r="J31" s="16"/>
      <c r="K31" s="16"/>
      <c r="L31" s="30" t="s">
        <v>22</v>
      </c>
      <c r="M31" s="30">
        <f>SUM(L7:L31)</f>
        <v>22565.26</v>
      </c>
      <c r="N31" s="13"/>
    </row>
    <row r="32" spans="1:14" s="45" customFormat="1" ht="14.25" customHeight="1" x14ac:dyDescent="0.25">
      <c r="A32" s="46"/>
      <c r="F32" s="85"/>
      <c r="G32" s="14"/>
      <c r="H32" s="15"/>
      <c r="I32" s="23"/>
      <c r="J32" s="16"/>
      <c r="K32" s="16"/>
      <c r="L32" s="30"/>
      <c r="M32" s="30"/>
      <c r="N32" s="13"/>
    </row>
    <row r="33" spans="1:15" ht="14.25" customHeight="1" x14ac:dyDescent="0.25">
      <c r="A33" s="46"/>
      <c r="B33" s="44"/>
      <c r="C33" s="41" t="s">
        <v>27</v>
      </c>
      <c r="D33" s="44" t="s">
        <v>9</v>
      </c>
      <c r="E33" s="39"/>
      <c r="F33" s="85"/>
      <c r="G33" s="41"/>
      <c r="H33" s="15">
        <f>F33+G33</f>
        <v>0</v>
      </c>
      <c r="I33" s="23"/>
      <c r="J33" s="16">
        <f t="shared" ref="J33:J40" si="21">IF(D33="Y",$D$3*I33,0)</f>
        <v>0</v>
      </c>
      <c r="K33" s="16">
        <f>IF(H33&gt;0, 0, I33+J33)</f>
        <v>0</v>
      </c>
      <c r="L33" s="30">
        <f>H33+K33</f>
        <v>0</v>
      </c>
      <c r="M33" s="30"/>
      <c r="N33" s="13"/>
      <c r="O33" s="2"/>
    </row>
    <row r="34" spans="1:15" ht="14.25" customHeight="1" x14ac:dyDescent="0.25">
      <c r="A34" s="46"/>
      <c r="B34" s="45"/>
      <c r="C34" s="41" t="s">
        <v>27</v>
      </c>
      <c r="D34" s="44" t="s">
        <v>9</v>
      </c>
      <c r="E34" s="44"/>
      <c r="F34" s="85"/>
      <c r="G34" s="41"/>
      <c r="H34" s="15">
        <f>F34+G34</f>
        <v>0</v>
      </c>
      <c r="I34" s="23"/>
      <c r="J34" s="16">
        <f t="shared" si="21"/>
        <v>0</v>
      </c>
      <c r="K34" s="16">
        <f>IF(H34&gt;0, 0, I34+J34)</f>
        <v>0</v>
      </c>
      <c r="L34" s="30">
        <f>H34+K34</f>
        <v>0</v>
      </c>
      <c r="M34" s="30"/>
      <c r="N34" s="13"/>
      <c r="O34" s="2"/>
    </row>
    <row r="35" spans="1:15" ht="14.25" customHeight="1" x14ac:dyDescent="0.25">
      <c r="A35" s="46"/>
      <c r="B35" s="44"/>
      <c r="C35" s="41" t="s">
        <v>27</v>
      </c>
      <c r="D35" s="44" t="s">
        <v>9</v>
      </c>
      <c r="E35" s="44"/>
      <c r="F35" s="85"/>
      <c r="G35" s="41"/>
      <c r="H35" s="15">
        <f>F35+G35</f>
        <v>0</v>
      </c>
      <c r="I35" s="23"/>
      <c r="J35" s="16">
        <f t="shared" si="21"/>
        <v>0</v>
      </c>
      <c r="K35" s="16">
        <f>IF(H35&gt;0, 0, I35+J35)</f>
        <v>0</v>
      </c>
      <c r="L35" s="30">
        <f>H35+K35</f>
        <v>0</v>
      </c>
      <c r="M35" s="30"/>
      <c r="N35" s="13"/>
      <c r="O35" s="2"/>
    </row>
    <row r="36" spans="1:15" s="49" customFormat="1" ht="14.25" customHeight="1" x14ac:dyDescent="0.25">
      <c r="A36" s="50"/>
      <c r="B36" s="51"/>
      <c r="C36" s="41" t="s">
        <v>27</v>
      </c>
      <c r="D36" s="51" t="s">
        <v>9</v>
      </c>
      <c r="E36" s="52"/>
      <c r="F36" s="85"/>
      <c r="G36" s="41"/>
      <c r="H36" s="15">
        <f t="shared" ref="H36:H40" si="22">F36+G36</f>
        <v>0</v>
      </c>
      <c r="I36" s="23"/>
      <c r="J36" s="16">
        <f t="shared" si="21"/>
        <v>0</v>
      </c>
      <c r="K36" s="16">
        <f t="shared" ref="K36:K40" si="23">IF(H36&gt;0, 0, I36+J36)</f>
        <v>0</v>
      </c>
      <c r="L36" s="30">
        <f t="shared" ref="L36:L40" si="24">H36+K36</f>
        <v>0</v>
      </c>
      <c r="M36" s="30"/>
      <c r="N36" s="13"/>
      <c r="O36" s="47"/>
    </row>
    <row r="37" spans="1:15" s="49" customFormat="1" ht="14.25" customHeight="1" x14ac:dyDescent="0.25">
      <c r="A37" s="50"/>
      <c r="B37" s="51"/>
      <c r="C37" s="41" t="s">
        <v>27</v>
      </c>
      <c r="D37" s="51" t="s">
        <v>9</v>
      </c>
      <c r="E37" s="52"/>
      <c r="F37" s="85"/>
      <c r="G37" s="41"/>
      <c r="H37" s="15">
        <f t="shared" si="22"/>
        <v>0</v>
      </c>
      <c r="I37" s="23"/>
      <c r="J37" s="16">
        <f t="shared" si="21"/>
        <v>0</v>
      </c>
      <c r="K37" s="16">
        <f t="shared" si="23"/>
        <v>0</v>
      </c>
      <c r="L37" s="30">
        <f t="shared" si="24"/>
        <v>0</v>
      </c>
      <c r="M37" s="30"/>
      <c r="N37" s="13"/>
      <c r="O37" s="47"/>
    </row>
    <row r="38" spans="1:15" s="49" customFormat="1" ht="14.25" customHeight="1" x14ac:dyDescent="0.25">
      <c r="A38" s="50"/>
      <c r="B38" s="51"/>
      <c r="C38" s="41" t="s">
        <v>27</v>
      </c>
      <c r="D38" s="51" t="s">
        <v>9</v>
      </c>
      <c r="E38" s="52"/>
      <c r="F38" s="85"/>
      <c r="G38" s="41"/>
      <c r="H38" s="15">
        <f t="shared" si="22"/>
        <v>0</v>
      </c>
      <c r="I38" s="23"/>
      <c r="J38" s="16">
        <f t="shared" si="21"/>
        <v>0</v>
      </c>
      <c r="K38" s="16">
        <f t="shared" si="23"/>
        <v>0</v>
      </c>
      <c r="L38" s="30">
        <f t="shared" si="24"/>
        <v>0</v>
      </c>
      <c r="M38" s="30"/>
      <c r="N38" s="13"/>
      <c r="O38" s="47"/>
    </row>
    <row r="39" spans="1:15" s="49" customFormat="1" ht="14.25" customHeight="1" x14ac:dyDescent="0.25">
      <c r="A39" s="50"/>
      <c r="B39" s="51"/>
      <c r="C39" s="41" t="s">
        <v>27</v>
      </c>
      <c r="D39" s="51" t="s">
        <v>9</v>
      </c>
      <c r="E39" s="52"/>
      <c r="F39" s="85"/>
      <c r="G39" s="41"/>
      <c r="H39" s="15">
        <f t="shared" si="22"/>
        <v>0</v>
      </c>
      <c r="I39" s="23"/>
      <c r="J39" s="16">
        <f t="shared" si="21"/>
        <v>0</v>
      </c>
      <c r="K39" s="16">
        <f t="shared" si="23"/>
        <v>0</v>
      </c>
      <c r="L39" s="30">
        <f t="shared" si="24"/>
        <v>0</v>
      </c>
      <c r="M39" s="30"/>
      <c r="N39" s="13"/>
      <c r="O39" s="47"/>
    </row>
    <row r="40" spans="1:15" s="49" customFormat="1" ht="14.25" customHeight="1" x14ac:dyDescent="0.25">
      <c r="A40" s="50"/>
      <c r="B40" s="51"/>
      <c r="C40" s="41" t="s">
        <v>27</v>
      </c>
      <c r="D40" s="51" t="s">
        <v>9</v>
      </c>
      <c r="E40" s="52"/>
      <c r="F40" s="85"/>
      <c r="G40" s="41"/>
      <c r="H40" s="15">
        <f t="shared" si="22"/>
        <v>0</v>
      </c>
      <c r="I40" s="23"/>
      <c r="J40" s="16">
        <f t="shared" si="21"/>
        <v>0</v>
      </c>
      <c r="K40" s="16">
        <f t="shared" si="23"/>
        <v>0</v>
      </c>
      <c r="L40" s="30">
        <f t="shared" si="24"/>
        <v>0</v>
      </c>
      <c r="M40" s="30"/>
      <c r="N40" s="13"/>
      <c r="O40" s="47"/>
    </row>
    <row r="41" spans="1:15" s="45" customFormat="1" ht="14.25" customHeight="1" x14ac:dyDescent="0.25">
      <c r="A41" s="46"/>
      <c r="C41" s="41"/>
      <c r="F41" s="85"/>
      <c r="G41" s="41"/>
      <c r="H41" s="15"/>
      <c r="I41" s="23"/>
      <c r="J41" s="16"/>
      <c r="K41" s="16"/>
      <c r="L41" s="30" t="s">
        <v>22</v>
      </c>
      <c r="M41" s="30">
        <f>SUM(L33:L41)</f>
        <v>0</v>
      </c>
      <c r="N41" s="13"/>
      <c r="O41" s="47"/>
    </row>
    <row r="42" spans="1:15" s="45" customFormat="1" ht="14.25" customHeight="1" x14ac:dyDescent="0.25">
      <c r="A42" s="46"/>
      <c r="C42" s="41"/>
      <c r="F42" s="85"/>
      <c r="G42" s="41"/>
      <c r="H42" s="15"/>
      <c r="I42" s="23"/>
      <c r="J42" s="16"/>
      <c r="K42" s="16"/>
      <c r="L42" s="30"/>
      <c r="M42" s="30"/>
      <c r="N42" s="13"/>
      <c r="O42" s="47"/>
    </row>
    <row r="43" spans="1:15" ht="14.25" customHeight="1" x14ac:dyDescent="0.25">
      <c r="A43" s="42" t="s">
        <v>35</v>
      </c>
      <c r="B43" s="44"/>
      <c r="C43" s="41" t="s">
        <v>12</v>
      </c>
      <c r="D43" s="44" t="s">
        <v>21</v>
      </c>
      <c r="E43" s="44" t="s">
        <v>32</v>
      </c>
      <c r="F43" s="85">
        <v>2259.08</v>
      </c>
      <c r="G43" s="41"/>
      <c r="H43" s="15">
        <f t="shared" ref="H43:H54" si="25">F43+G43</f>
        <v>2259.08</v>
      </c>
      <c r="I43" s="23"/>
      <c r="J43" s="16">
        <f t="shared" ref="J43:J61" si="26">IF(D43="Y",$D$3*I43,0)</f>
        <v>0</v>
      </c>
      <c r="K43" s="16">
        <f t="shared" ref="K43:K54" si="27">IF(H43&gt;0, 0, I43+J43)</f>
        <v>0</v>
      </c>
      <c r="L43" s="30">
        <f t="shared" ref="L43:L54" si="28">H43+K43</f>
        <v>2259.08</v>
      </c>
      <c r="M43" s="30"/>
      <c r="N43" s="13"/>
      <c r="O43" s="2"/>
    </row>
    <row r="44" spans="1:15" ht="14.25" customHeight="1" x14ac:dyDescent="0.25">
      <c r="A44" s="42" t="s">
        <v>47</v>
      </c>
      <c r="B44" s="44"/>
      <c r="C44" s="41" t="s">
        <v>12</v>
      </c>
      <c r="D44" s="44" t="s">
        <v>21</v>
      </c>
      <c r="E44" s="82" t="s">
        <v>46</v>
      </c>
      <c r="F44" s="85">
        <v>4302.17</v>
      </c>
      <c r="G44" s="41"/>
      <c r="H44" s="15">
        <f t="shared" si="25"/>
        <v>4302.17</v>
      </c>
      <c r="I44" s="23"/>
      <c r="J44" s="16">
        <f t="shared" si="26"/>
        <v>0</v>
      </c>
      <c r="K44" s="16">
        <f t="shared" si="27"/>
        <v>0</v>
      </c>
      <c r="L44" s="30">
        <f t="shared" si="28"/>
        <v>4302.17</v>
      </c>
      <c r="M44" s="30"/>
      <c r="N44" s="13"/>
    </row>
    <row r="45" spans="1:15" ht="14.25" customHeight="1" x14ac:dyDescent="0.25">
      <c r="A45" s="42" t="s">
        <v>56</v>
      </c>
      <c r="B45" s="44"/>
      <c r="C45" s="41" t="s">
        <v>12</v>
      </c>
      <c r="D45" s="44" t="s">
        <v>21</v>
      </c>
      <c r="E45" s="82" t="s">
        <v>55</v>
      </c>
      <c r="F45" s="85">
        <v>2533.37</v>
      </c>
      <c r="G45" s="41"/>
      <c r="H45" s="15">
        <f t="shared" si="25"/>
        <v>2533.37</v>
      </c>
      <c r="I45" s="23"/>
      <c r="J45" s="16">
        <f t="shared" si="26"/>
        <v>0</v>
      </c>
      <c r="K45" s="16">
        <f t="shared" si="27"/>
        <v>0</v>
      </c>
      <c r="L45" s="30">
        <f t="shared" si="28"/>
        <v>2533.37</v>
      </c>
      <c r="M45" s="30"/>
      <c r="N45" s="13"/>
    </row>
    <row r="46" spans="1:15" ht="14.25" customHeight="1" x14ac:dyDescent="0.25">
      <c r="A46" s="42" t="s">
        <v>64</v>
      </c>
      <c r="B46" s="44"/>
      <c r="C46" s="41" t="s">
        <v>12</v>
      </c>
      <c r="D46" s="44" t="s">
        <v>21</v>
      </c>
      <c r="E46" s="82" t="s">
        <v>63</v>
      </c>
      <c r="F46" s="85">
        <v>2013.29</v>
      </c>
      <c r="G46" s="41"/>
      <c r="H46" s="15">
        <f t="shared" si="25"/>
        <v>2013.29</v>
      </c>
      <c r="I46" s="23"/>
      <c r="J46" s="16">
        <f t="shared" si="26"/>
        <v>0</v>
      </c>
      <c r="K46" s="16">
        <f t="shared" si="27"/>
        <v>0</v>
      </c>
      <c r="L46" s="30">
        <f t="shared" si="28"/>
        <v>2013.29</v>
      </c>
      <c r="M46" s="30"/>
      <c r="N46" s="13"/>
    </row>
    <row r="47" spans="1:15" ht="14.25" customHeight="1" x14ac:dyDescent="0.25">
      <c r="A47" s="42" t="s">
        <v>66</v>
      </c>
      <c r="B47" s="44"/>
      <c r="C47" s="41" t="s">
        <v>12</v>
      </c>
      <c r="D47" s="44" t="s">
        <v>21</v>
      </c>
      <c r="E47" s="82" t="s">
        <v>65</v>
      </c>
      <c r="F47" s="85">
        <v>2013.29</v>
      </c>
      <c r="G47" s="41"/>
      <c r="H47" s="15">
        <f t="shared" si="25"/>
        <v>2013.29</v>
      </c>
      <c r="I47" s="24"/>
      <c r="J47" s="16">
        <f t="shared" si="26"/>
        <v>0</v>
      </c>
      <c r="K47" s="16">
        <f t="shared" si="27"/>
        <v>0</v>
      </c>
      <c r="L47" s="30">
        <f t="shared" si="28"/>
        <v>2013.29</v>
      </c>
      <c r="M47" s="30"/>
      <c r="N47" s="13"/>
    </row>
    <row r="48" spans="1:15" ht="14.25" customHeight="1" x14ac:dyDescent="0.25">
      <c r="A48" s="42" t="s">
        <v>68</v>
      </c>
      <c r="B48" s="43"/>
      <c r="C48" s="22" t="s">
        <v>12</v>
      </c>
      <c r="D48" s="44" t="s">
        <v>21</v>
      </c>
      <c r="E48" s="82" t="s">
        <v>67</v>
      </c>
      <c r="F48" s="85">
        <v>2050.91</v>
      </c>
      <c r="G48" s="41"/>
      <c r="H48" s="15">
        <f t="shared" si="25"/>
        <v>2050.91</v>
      </c>
      <c r="I48" s="24"/>
      <c r="J48" s="16">
        <f t="shared" si="26"/>
        <v>0</v>
      </c>
      <c r="K48" s="16">
        <f t="shared" si="27"/>
        <v>0</v>
      </c>
      <c r="L48" s="30">
        <f t="shared" si="28"/>
        <v>2050.91</v>
      </c>
      <c r="M48" s="30"/>
      <c r="N48" s="13"/>
      <c r="O48" s="2"/>
    </row>
    <row r="49" spans="1:15" s="82" customFormat="1" ht="14.25" customHeight="1" x14ac:dyDescent="0.25">
      <c r="A49" s="42" t="s">
        <v>92</v>
      </c>
      <c r="C49" s="41" t="s">
        <v>12</v>
      </c>
      <c r="D49" s="82" t="s">
        <v>21</v>
      </c>
      <c r="E49" s="83" t="s">
        <v>171</v>
      </c>
      <c r="F49" s="85">
        <v>-101.93</v>
      </c>
      <c r="G49" s="41"/>
      <c r="H49" s="15">
        <f t="shared" ref="H49:H52" si="29">F49+G49</f>
        <v>-101.93</v>
      </c>
      <c r="I49" s="24"/>
      <c r="J49" s="16">
        <f t="shared" ref="J49:J52" si="30">IF(D49="Y",$D$3*I49,0)</f>
        <v>0</v>
      </c>
      <c r="K49" s="16">
        <f t="shared" ref="K49:K52" si="31">IF(H49&gt;0, 0, I49+J49)</f>
        <v>0</v>
      </c>
      <c r="L49" s="30">
        <f t="shared" ref="L49:L52" si="32">H49+K49</f>
        <v>-101.93</v>
      </c>
      <c r="M49" s="30"/>
      <c r="N49" s="13"/>
      <c r="O49" s="47"/>
    </row>
    <row r="50" spans="1:15" s="82" customFormat="1" ht="14.25" customHeight="1" x14ac:dyDescent="0.25">
      <c r="A50" s="42" t="s">
        <v>93</v>
      </c>
      <c r="C50" s="41" t="s">
        <v>12</v>
      </c>
      <c r="D50" s="82" t="s">
        <v>21</v>
      </c>
      <c r="E50" s="83" t="s">
        <v>170</v>
      </c>
      <c r="F50" s="85">
        <v>-125.91</v>
      </c>
      <c r="G50" s="41"/>
      <c r="H50" s="15">
        <f t="shared" si="29"/>
        <v>-125.91</v>
      </c>
      <c r="I50" s="24"/>
      <c r="J50" s="16">
        <f t="shared" si="30"/>
        <v>0</v>
      </c>
      <c r="K50" s="16">
        <f t="shared" si="31"/>
        <v>0</v>
      </c>
      <c r="L50" s="30">
        <f t="shared" si="32"/>
        <v>-125.91</v>
      </c>
      <c r="M50" s="30"/>
      <c r="N50" s="13"/>
      <c r="O50" s="47"/>
    </row>
    <row r="51" spans="1:15" s="82" customFormat="1" ht="14.25" customHeight="1" x14ac:dyDescent="0.25">
      <c r="A51" s="42" t="s">
        <v>94</v>
      </c>
      <c r="C51" s="41" t="s">
        <v>12</v>
      </c>
      <c r="D51" s="82" t="s">
        <v>21</v>
      </c>
      <c r="E51" s="83" t="s">
        <v>169</v>
      </c>
      <c r="F51" s="85">
        <v>92.13</v>
      </c>
      <c r="G51" s="41"/>
      <c r="H51" s="15">
        <f t="shared" si="29"/>
        <v>92.13</v>
      </c>
      <c r="I51" s="24"/>
      <c r="J51" s="16">
        <f t="shared" si="30"/>
        <v>0</v>
      </c>
      <c r="K51" s="16">
        <f t="shared" si="31"/>
        <v>0</v>
      </c>
      <c r="L51" s="30">
        <f t="shared" si="32"/>
        <v>92.13</v>
      </c>
      <c r="M51" s="30"/>
      <c r="N51" s="13"/>
      <c r="O51" s="47"/>
    </row>
    <row r="52" spans="1:15" s="82" customFormat="1" ht="14.25" customHeight="1" x14ac:dyDescent="0.25">
      <c r="A52" s="42" t="s">
        <v>95</v>
      </c>
      <c r="C52" s="41" t="s">
        <v>12</v>
      </c>
      <c r="D52" s="82" t="s">
        <v>21</v>
      </c>
      <c r="E52" s="83" t="s">
        <v>91</v>
      </c>
      <c r="F52" s="85">
        <v>2715.59</v>
      </c>
      <c r="G52" s="41"/>
      <c r="H52" s="15">
        <f t="shared" si="29"/>
        <v>2715.59</v>
      </c>
      <c r="I52" s="24"/>
      <c r="J52" s="16">
        <f t="shared" si="30"/>
        <v>0</v>
      </c>
      <c r="K52" s="16">
        <f t="shared" si="31"/>
        <v>0</v>
      </c>
      <c r="L52" s="30">
        <f t="shared" si="32"/>
        <v>2715.59</v>
      </c>
      <c r="M52" s="30"/>
      <c r="N52" s="13"/>
      <c r="O52" s="47"/>
    </row>
    <row r="53" spans="1:15" ht="14.25" customHeight="1" x14ac:dyDescent="0.25">
      <c r="A53" s="42" t="s">
        <v>107</v>
      </c>
      <c r="B53" s="43"/>
      <c r="C53" s="22" t="s">
        <v>12</v>
      </c>
      <c r="D53" s="44" t="s">
        <v>21</v>
      </c>
      <c r="E53" s="83" t="s">
        <v>109</v>
      </c>
      <c r="F53" s="85">
        <v>1909.74</v>
      </c>
      <c r="G53" s="41"/>
      <c r="H53" s="15">
        <f t="shared" si="25"/>
        <v>1909.74</v>
      </c>
      <c r="I53" s="25"/>
      <c r="J53" s="16">
        <f t="shared" si="26"/>
        <v>0</v>
      </c>
      <c r="K53" s="16">
        <f t="shared" si="27"/>
        <v>0</v>
      </c>
      <c r="L53" s="30">
        <f t="shared" si="28"/>
        <v>1909.74</v>
      </c>
      <c r="M53" s="30"/>
      <c r="N53" s="13"/>
    </row>
    <row r="54" spans="1:15" ht="14.25" customHeight="1" x14ac:dyDescent="0.25">
      <c r="A54" s="42" t="s">
        <v>108</v>
      </c>
      <c r="B54" s="44"/>
      <c r="C54" s="41" t="s">
        <v>12</v>
      </c>
      <c r="D54" s="44" t="s">
        <v>21</v>
      </c>
      <c r="E54" s="83" t="s">
        <v>110</v>
      </c>
      <c r="F54" s="85">
        <v>2010.92</v>
      </c>
      <c r="G54" s="41"/>
      <c r="H54" s="15">
        <f t="shared" si="25"/>
        <v>2010.92</v>
      </c>
      <c r="I54" s="25"/>
      <c r="J54" s="16">
        <f t="shared" si="26"/>
        <v>0</v>
      </c>
      <c r="K54" s="16">
        <f t="shared" si="27"/>
        <v>0</v>
      </c>
      <c r="L54" s="30">
        <f t="shared" si="28"/>
        <v>2010.92</v>
      </c>
      <c r="M54" s="30"/>
      <c r="N54" s="13"/>
    </row>
    <row r="55" spans="1:15" s="58" customFormat="1" ht="14.25" customHeight="1" x14ac:dyDescent="0.25">
      <c r="A55" s="59" t="s">
        <v>118</v>
      </c>
      <c r="B55" s="60"/>
      <c r="C55" s="41" t="s">
        <v>12</v>
      </c>
      <c r="D55" s="82" t="s">
        <v>21</v>
      </c>
      <c r="E55" s="83" t="s">
        <v>117</v>
      </c>
      <c r="F55" s="85">
        <v>3044.8</v>
      </c>
      <c r="G55" s="41"/>
      <c r="H55" s="15">
        <f t="shared" ref="H55:H67" si="33">F55+G55</f>
        <v>3044.8</v>
      </c>
      <c r="I55" s="25"/>
      <c r="J55" s="16">
        <f t="shared" si="26"/>
        <v>0</v>
      </c>
      <c r="K55" s="16">
        <f t="shared" ref="K55:K61" si="34">IF(H55&gt;0, 0, I55+J55)</f>
        <v>0</v>
      </c>
      <c r="L55" s="30">
        <f t="shared" ref="L55:L61" si="35">H55+K55</f>
        <v>3044.8</v>
      </c>
      <c r="M55" s="30"/>
      <c r="N55" s="13"/>
    </row>
    <row r="56" spans="1:15" s="58" customFormat="1" ht="14.25" customHeight="1" x14ac:dyDescent="0.25">
      <c r="A56" s="59" t="s">
        <v>119</v>
      </c>
      <c r="B56" s="60"/>
      <c r="C56" s="41" t="s">
        <v>12</v>
      </c>
      <c r="D56" s="82" t="s">
        <v>21</v>
      </c>
      <c r="E56" s="83" t="s">
        <v>116</v>
      </c>
      <c r="F56" s="85">
        <v>2083.86</v>
      </c>
      <c r="G56" s="41"/>
      <c r="H56" s="15">
        <f t="shared" si="33"/>
        <v>2083.86</v>
      </c>
      <c r="I56" s="25"/>
      <c r="J56" s="16">
        <f t="shared" si="26"/>
        <v>0</v>
      </c>
      <c r="K56" s="16">
        <f t="shared" si="34"/>
        <v>0</v>
      </c>
      <c r="L56" s="30">
        <f t="shared" si="35"/>
        <v>2083.86</v>
      </c>
      <c r="M56" s="30"/>
      <c r="N56" s="13"/>
    </row>
    <row r="57" spans="1:15" s="58" customFormat="1" ht="14.25" customHeight="1" x14ac:dyDescent="0.25">
      <c r="A57" s="59" t="s">
        <v>120</v>
      </c>
      <c r="B57" s="60"/>
      <c r="C57" s="41" t="s">
        <v>12</v>
      </c>
      <c r="D57" s="82" t="s">
        <v>21</v>
      </c>
      <c r="E57" s="83" t="s">
        <v>115</v>
      </c>
      <c r="F57" s="85">
        <v>172.22</v>
      </c>
      <c r="G57" s="41"/>
      <c r="H57" s="15">
        <f t="shared" si="33"/>
        <v>172.22</v>
      </c>
      <c r="I57" s="25"/>
      <c r="J57" s="16">
        <f t="shared" si="26"/>
        <v>0</v>
      </c>
      <c r="K57" s="16">
        <f t="shared" si="34"/>
        <v>0</v>
      </c>
      <c r="L57" s="30">
        <f t="shared" si="35"/>
        <v>172.22</v>
      </c>
      <c r="M57" s="30"/>
      <c r="N57" s="13"/>
    </row>
    <row r="58" spans="1:15" s="58" customFormat="1" ht="14.25" customHeight="1" x14ac:dyDescent="0.25">
      <c r="A58" s="59" t="s">
        <v>128</v>
      </c>
      <c r="B58" s="60"/>
      <c r="C58" s="41" t="s">
        <v>12</v>
      </c>
      <c r="D58" s="82" t="s">
        <v>21</v>
      </c>
      <c r="E58" s="83" t="s">
        <v>127</v>
      </c>
      <c r="F58" s="85">
        <v>95.62</v>
      </c>
      <c r="G58" s="41"/>
      <c r="H58" s="15">
        <f t="shared" si="33"/>
        <v>95.62</v>
      </c>
      <c r="I58" s="25"/>
      <c r="J58" s="16">
        <f t="shared" si="26"/>
        <v>0</v>
      </c>
      <c r="K58" s="16">
        <f t="shared" si="34"/>
        <v>0</v>
      </c>
      <c r="L58" s="30">
        <f t="shared" si="35"/>
        <v>95.62</v>
      </c>
      <c r="M58" s="30"/>
      <c r="N58" s="13"/>
    </row>
    <row r="59" spans="1:15" s="58" customFormat="1" ht="14.25" customHeight="1" x14ac:dyDescent="0.25">
      <c r="A59" s="59" t="s">
        <v>136</v>
      </c>
      <c r="B59" s="60"/>
      <c r="C59" s="41" t="s">
        <v>12</v>
      </c>
      <c r="D59" s="82" t="s">
        <v>21</v>
      </c>
      <c r="E59" s="83" t="s">
        <v>135</v>
      </c>
      <c r="F59" s="85">
        <v>82.96</v>
      </c>
      <c r="G59" s="41"/>
      <c r="H59" s="15">
        <f t="shared" si="33"/>
        <v>82.96</v>
      </c>
      <c r="I59" s="25"/>
      <c r="J59" s="16">
        <f t="shared" si="26"/>
        <v>0</v>
      </c>
      <c r="K59" s="16">
        <f t="shared" si="34"/>
        <v>0</v>
      </c>
      <c r="L59" s="30">
        <f t="shared" si="35"/>
        <v>82.96</v>
      </c>
      <c r="M59" s="30"/>
      <c r="N59" s="13"/>
    </row>
    <row r="60" spans="1:15" s="58" customFormat="1" ht="14.25" customHeight="1" x14ac:dyDescent="0.25">
      <c r="A60" s="59" t="s">
        <v>152</v>
      </c>
      <c r="B60" s="60"/>
      <c r="C60" s="41" t="s">
        <v>12</v>
      </c>
      <c r="D60" s="82" t="s">
        <v>21</v>
      </c>
      <c r="E60" s="83" t="s">
        <v>149</v>
      </c>
      <c r="F60" s="85">
        <v>195.58</v>
      </c>
      <c r="G60" s="41"/>
      <c r="H60" s="15">
        <f t="shared" si="33"/>
        <v>195.58</v>
      </c>
      <c r="I60" s="25"/>
      <c r="J60" s="16">
        <f t="shared" si="26"/>
        <v>0</v>
      </c>
      <c r="K60" s="16">
        <f t="shared" si="34"/>
        <v>0</v>
      </c>
      <c r="L60" s="30">
        <f t="shared" si="35"/>
        <v>195.58</v>
      </c>
      <c r="M60" s="30"/>
      <c r="N60" s="13"/>
    </row>
    <row r="61" spans="1:15" s="45" customFormat="1" ht="14.25" customHeight="1" x14ac:dyDescent="0.25">
      <c r="A61" s="59" t="s">
        <v>153</v>
      </c>
      <c r="B61" s="60"/>
      <c r="C61" s="41" t="s">
        <v>12</v>
      </c>
      <c r="D61" s="82" t="s">
        <v>21</v>
      </c>
      <c r="E61" s="83" t="s">
        <v>150</v>
      </c>
      <c r="F61" s="85">
        <v>248.8</v>
      </c>
      <c r="G61" s="41"/>
      <c r="H61" s="15">
        <f t="shared" si="33"/>
        <v>248.8</v>
      </c>
      <c r="I61" s="25"/>
      <c r="J61" s="16">
        <f t="shared" si="26"/>
        <v>0</v>
      </c>
      <c r="K61" s="16">
        <f t="shared" si="34"/>
        <v>0</v>
      </c>
      <c r="L61" s="30">
        <f t="shared" si="35"/>
        <v>248.8</v>
      </c>
      <c r="N61" s="13"/>
    </row>
    <row r="62" spans="1:15" s="82" customFormat="1" ht="14.25" customHeight="1" x14ac:dyDescent="0.25">
      <c r="A62" s="79" t="s">
        <v>154</v>
      </c>
      <c r="B62" s="83"/>
      <c r="C62" s="41" t="s">
        <v>12</v>
      </c>
      <c r="D62" s="82" t="s">
        <v>21</v>
      </c>
      <c r="E62" s="83" t="s">
        <v>151</v>
      </c>
      <c r="F62" s="85">
        <v>382.72</v>
      </c>
      <c r="G62" s="41"/>
      <c r="H62" s="15">
        <f t="shared" si="33"/>
        <v>382.72</v>
      </c>
      <c r="I62" s="25"/>
      <c r="J62" s="16">
        <f t="shared" ref="J62" si="36">IF(D62="Y",$D$3*I62,0)</f>
        <v>0</v>
      </c>
      <c r="K62" s="16">
        <f t="shared" ref="K62" si="37">IF(H62&gt;0, 0, I62+J62)</f>
        <v>0</v>
      </c>
      <c r="L62" s="30">
        <f t="shared" ref="L62" si="38">H62+K62</f>
        <v>382.72</v>
      </c>
      <c r="N62" s="13"/>
    </row>
    <row r="63" spans="1:15" s="82" customFormat="1" ht="14.25" customHeight="1" x14ac:dyDescent="0.25">
      <c r="A63" s="79" t="s">
        <v>159</v>
      </c>
      <c r="B63" s="83"/>
      <c r="C63" s="41" t="s">
        <v>12</v>
      </c>
      <c r="D63" s="82" t="s">
        <v>21</v>
      </c>
      <c r="E63" s="84" t="s">
        <v>162</v>
      </c>
      <c r="F63" s="85">
        <v>670.53</v>
      </c>
      <c r="G63" s="41"/>
      <c r="H63" s="15">
        <f t="shared" si="33"/>
        <v>670.53</v>
      </c>
      <c r="I63" s="25"/>
      <c r="J63" s="16">
        <f t="shared" ref="J63:J65" si="39">IF(D63="Y",$D$3*I63,0)</f>
        <v>0</v>
      </c>
      <c r="K63" s="16">
        <f t="shared" ref="K63:K65" si="40">IF(H63&gt;0, 0, I63+J63)</f>
        <v>0</v>
      </c>
      <c r="L63" s="30">
        <f t="shared" ref="L63:L65" si="41">H63+K63</f>
        <v>670.53</v>
      </c>
      <c r="N63" s="13"/>
    </row>
    <row r="64" spans="1:15" s="82" customFormat="1" ht="14.25" customHeight="1" x14ac:dyDescent="0.25">
      <c r="A64" s="79" t="s">
        <v>161</v>
      </c>
      <c r="B64" s="83"/>
      <c r="C64" s="41" t="s">
        <v>12</v>
      </c>
      <c r="D64" s="82" t="s">
        <v>21</v>
      </c>
      <c r="E64" s="83" t="s">
        <v>163</v>
      </c>
      <c r="F64" s="85">
        <v>1545.48</v>
      </c>
      <c r="G64" s="41"/>
      <c r="H64" s="15">
        <f t="shared" si="33"/>
        <v>1545.48</v>
      </c>
      <c r="I64" s="25"/>
      <c r="J64" s="16">
        <f t="shared" si="39"/>
        <v>0</v>
      </c>
      <c r="K64" s="16">
        <f t="shared" si="40"/>
        <v>0</v>
      </c>
      <c r="L64" s="30">
        <f t="shared" si="41"/>
        <v>1545.48</v>
      </c>
      <c r="N64" s="13"/>
    </row>
    <row r="65" spans="1:14" s="82" customFormat="1" ht="14.25" customHeight="1" x14ac:dyDescent="0.25">
      <c r="A65" s="79" t="s">
        <v>160</v>
      </c>
      <c r="B65" s="83"/>
      <c r="C65" s="41" t="s">
        <v>12</v>
      </c>
      <c r="D65" s="82" t="s">
        <v>21</v>
      </c>
      <c r="E65" s="83" t="s">
        <v>164</v>
      </c>
      <c r="F65" s="85">
        <v>-0.12</v>
      </c>
      <c r="G65" s="41"/>
      <c r="H65" s="15">
        <f t="shared" si="33"/>
        <v>-0.12</v>
      </c>
      <c r="I65" s="25"/>
      <c r="J65" s="16">
        <f t="shared" si="39"/>
        <v>0</v>
      </c>
      <c r="K65" s="16">
        <f t="shared" si="40"/>
        <v>0</v>
      </c>
      <c r="L65" s="30">
        <f t="shared" si="41"/>
        <v>-0.12</v>
      </c>
      <c r="N65" s="13"/>
    </row>
    <row r="66" spans="1:14" s="82" customFormat="1" ht="14.25" customHeight="1" x14ac:dyDescent="0.25">
      <c r="A66" s="79"/>
      <c r="B66" s="83"/>
      <c r="C66" s="41" t="s">
        <v>12</v>
      </c>
      <c r="D66" s="82" t="s">
        <v>21</v>
      </c>
      <c r="E66" s="83"/>
      <c r="F66" s="85"/>
      <c r="G66" s="41"/>
      <c r="H66" s="15">
        <f t="shared" si="33"/>
        <v>0</v>
      </c>
      <c r="I66" s="25"/>
      <c r="J66" s="16">
        <f t="shared" ref="J66" si="42">IF(D66="Y",$D$3*I66,0)</f>
        <v>0</v>
      </c>
      <c r="K66" s="16">
        <f t="shared" ref="K66" si="43">IF(H66&gt;0, 0, I66+J66)</f>
        <v>0</v>
      </c>
      <c r="L66" s="30">
        <f t="shared" ref="L66" si="44">H66+K66</f>
        <v>0</v>
      </c>
      <c r="N66" s="13"/>
    </row>
    <row r="67" spans="1:14" s="82" customFormat="1" ht="14.25" customHeight="1" x14ac:dyDescent="0.25">
      <c r="A67" s="79"/>
      <c r="B67" s="83"/>
      <c r="C67" s="41" t="s">
        <v>12</v>
      </c>
      <c r="D67" s="82" t="s">
        <v>21</v>
      </c>
      <c r="E67" s="83"/>
      <c r="F67" s="85"/>
      <c r="G67" s="41"/>
      <c r="H67" s="15">
        <f t="shared" si="33"/>
        <v>0</v>
      </c>
      <c r="I67" s="25"/>
      <c r="J67" s="16">
        <f t="shared" ref="J67" si="45">IF(D67="Y",$D$3*I67,0)</f>
        <v>0</v>
      </c>
      <c r="K67" s="16">
        <f t="shared" ref="K67" si="46">IF(H67&gt;0, 0, I67+J67)</f>
        <v>0</v>
      </c>
      <c r="L67" s="30">
        <f t="shared" ref="L67" si="47">H67+K67</f>
        <v>0</v>
      </c>
      <c r="N67" s="13"/>
    </row>
    <row r="68" spans="1:14" s="61" customFormat="1" ht="14.25" customHeight="1" x14ac:dyDescent="0.25">
      <c r="A68" s="62"/>
      <c r="B68" s="63"/>
      <c r="C68" s="41"/>
      <c r="E68" s="63"/>
      <c r="F68" s="85"/>
      <c r="G68" s="41"/>
      <c r="H68" s="15"/>
      <c r="I68" s="25"/>
      <c r="J68" s="16"/>
      <c r="K68" s="16"/>
      <c r="L68" s="30" t="s">
        <v>22</v>
      </c>
      <c r="M68" s="30">
        <f>SUM(L43:L68)</f>
        <v>30195.100000000002</v>
      </c>
      <c r="N68" s="13"/>
    </row>
    <row r="69" spans="1:14" s="45" customFormat="1" ht="14.25" customHeight="1" x14ac:dyDescent="0.25">
      <c r="A69" s="42"/>
      <c r="C69" s="41"/>
      <c r="F69" s="85"/>
      <c r="G69" s="9"/>
      <c r="H69" s="15"/>
      <c r="I69" s="24"/>
      <c r="J69" s="16"/>
      <c r="K69" s="16"/>
      <c r="L69" s="30"/>
      <c r="M69" s="30"/>
      <c r="N69" s="13"/>
    </row>
    <row r="70" spans="1:14" ht="14.25" customHeight="1" x14ac:dyDescent="0.25">
      <c r="A70" s="42" t="s">
        <v>38</v>
      </c>
      <c r="B70" s="44"/>
      <c r="C70" s="41" t="s">
        <v>26</v>
      </c>
      <c r="D70" s="44" t="s">
        <v>9</v>
      </c>
      <c r="E70" s="44" t="s">
        <v>36</v>
      </c>
      <c r="F70" s="85">
        <v>794.74</v>
      </c>
      <c r="G70" s="10"/>
      <c r="H70" s="15">
        <f>F70+G70</f>
        <v>794.74</v>
      </c>
      <c r="I70" s="25"/>
      <c r="J70" s="16">
        <f t="shared" ref="J70:J80" si="48">IF(D70="Y",$D$3*I70,0)</f>
        <v>0</v>
      </c>
      <c r="K70" s="16">
        <f>IF(H70&gt;0, 0, I70+J70)</f>
        <v>0</v>
      </c>
      <c r="L70" s="30">
        <f>H70+K70</f>
        <v>794.74</v>
      </c>
      <c r="M70" s="30"/>
      <c r="N70" s="13"/>
    </row>
    <row r="71" spans="1:14" ht="14.25" customHeight="1" x14ac:dyDescent="0.25">
      <c r="A71" s="42" t="s">
        <v>39</v>
      </c>
      <c r="B71" s="43"/>
      <c r="C71" s="41" t="s">
        <v>26</v>
      </c>
      <c r="D71" s="44" t="s">
        <v>9</v>
      </c>
      <c r="E71" s="44" t="s">
        <v>37</v>
      </c>
      <c r="F71" s="85">
        <v>551.88</v>
      </c>
      <c r="G71" s="9"/>
      <c r="H71" s="15">
        <f>F71+G71</f>
        <v>551.88</v>
      </c>
      <c r="I71" s="24"/>
      <c r="J71" s="16">
        <f t="shared" si="48"/>
        <v>0</v>
      </c>
      <c r="K71" s="16">
        <f>IF(H71&gt;0, 0, I71+J71)</f>
        <v>0</v>
      </c>
      <c r="L71" s="30">
        <f>H71+K71</f>
        <v>551.88</v>
      </c>
      <c r="M71" s="30"/>
      <c r="N71" s="13"/>
    </row>
    <row r="72" spans="1:14" ht="14.25" customHeight="1" x14ac:dyDescent="0.25">
      <c r="A72" s="42" t="s">
        <v>42</v>
      </c>
      <c r="B72" s="43"/>
      <c r="C72" s="41" t="s">
        <v>26</v>
      </c>
      <c r="D72" s="44" t="s">
        <v>9</v>
      </c>
      <c r="E72" s="82" t="s">
        <v>43</v>
      </c>
      <c r="F72" s="85">
        <v>584.99</v>
      </c>
      <c r="G72" s="9"/>
      <c r="H72" s="15">
        <f>F72+G72</f>
        <v>584.99</v>
      </c>
      <c r="I72" s="24"/>
      <c r="J72" s="16">
        <f t="shared" si="48"/>
        <v>0</v>
      </c>
      <c r="K72" s="16">
        <f>IF(H72&gt;0, 0, I72+J72)</f>
        <v>0</v>
      </c>
      <c r="L72" s="30">
        <f>H72+K72</f>
        <v>584.99</v>
      </c>
      <c r="M72" s="30"/>
      <c r="N72" s="13"/>
    </row>
    <row r="73" spans="1:14" ht="14.25" customHeight="1" x14ac:dyDescent="0.25">
      <c r="A73" s="42" t="s">
        <v>49</v>
      </c>
      <c r="B73" s="43"/>
      <c r="C73" s="41" t="s">
        <v>26</v>
      </c>
      <c r="D73" s="44" t="s">
        <v>9</v>
      </c>
      <c r="E73" s="44" t="s">
        <v>48</v>
      </c>
      <c r="F73" s="85">
        <v>916.13</v>
      </c>
      <c r="G73" s="14"/>
      <c r="H73" s="15">
        <f>F73+G73</f>
        <v>916.13</v>
      </c>
      <c r="I73" s="23"/>
      <c r="J73" s="16">
        <f t="shared" si="48"/>
        <v>0</v>
      </c>
      <c r="K73" s="16">
        <f>IF(H73&gt;0, 0, I73+J73)</f>
        <v>0</v>
      </c>
      <c r="L73" s="30">
        <f>H73+K73</f>
        <v>916.13</v>
      </c>
      <c r="M73" s="30"/>
      <c r="N73" s="13"/>
    </row>
    <row r="74" spans="1:14" ht="14.25" customHeight="1" x14ac:dyDescent="0.25">
      <c r="A74" s="42" t="s">
        <v>75</v>
      </c>
      <c r="B74" s="43"/>
      <c r="C74" s="41" t="s">
        <v>26</v>
      </c>
      <c r="D74" s="44" t="s">
        <v>9</v>
      </c>
      <c r="E74" s="82" t="s">
        <v>74</v>
      </c>
      <c r="F74" s="85">
        <v>162.32</v>
      </c>
      <c r="G74" s="14"/>
      <c r="H74" s="15">
        <f>F74+G74</f>
        <v>162.32</v>
      </c>
      <c r="I74" s="23"/>
      <c r="J74" s="16">
        <f t="shared" si="48"/>
        <v>0</v>
      </c>
      <c r="K74" s="16">
        <f>IF(H74&gt;0, 0, I74+J74)</f>
        <v>0</v>
      </c>
      <c r="L74" s="30">
        <f>H74+K74</f>
        <v>162.32</v>
      </c>
      <c r="M74" s="30"/>
      <c r="N74" s="13"/>
    </row>
    <row r="75" spans="1:14" s="69" customFormat="1" ht="14.25" customHeight="1" x14ac:dyDescent="0.25">
      <c r="A75" s="48" t="s">
        <v>77</v>
      </c>
      <c r="B75" s="73"/>
      <c r="C75" s="41" t="s">
        <v>26</v>
      </c>
      <c r="D75" s="73" t="s">
        <v>9</v>
      </c>
      <c r="E75" s="83" t="s">
        <v>76</v>
      </c>
      <c r="F75" s="85">
        <v>154.53</v>
      </c>
      <c r="G75" s="14"/>
      <c r="H75" s="15">
        <f t="shared" ref="H75:H81" si="49">F75+G75</f>
        <v>154.53</v>
      </c>
      <c r="I75" s="23"/>
      <c r="J75" s="16">
        <f t="shared" si="48"/>
        <v>0</v>
      </c>
      <c r="K75" s="16">
        <f t="shared" ref="K75:K80" si="50">IF(H75&gt;0, 0, I75+J75)</f>
        <v>0</v>
      </c>
      <c r="L75" s="30">
        <f t="shared" ref="L75:L80" si="51">H75+K75</f>
        <v>154.53</v>
      </c>
      <c r="M75" s="30"/>
      <c r="N75" s="13"/>
    </row>
    <row r="76" spans="1:14" s="69" customFormat="1" ht="14.25" customHeight="1" x14ac:dyDescent="0.25">
      <c r="A76" s="72" t="s">
        <v>84</v>
      </c>
      <c r="B76" s="73"/>
      <c r="C76" s="41" t="s">
        <v>26</v>
      </c>
      <c r="D76" s="73" t="s">
        <v>9</v>
      </c>
      <c r="E76" s="83" t="s">
        <v>83</v>
      </c>
      <c r="F76" s="85">
        <v>1434.92</v>
      </c>
      <c r="G76" s="14"/>
      <c r="H76" s="15">
        <f t="shared" si="49"/>
        <v>1434.92</v>
      </c>
      <c r="I76" s="23"/>
      <c r="J76" s="16">
        <f t="shared" si="48"/>
        <v>0</v>
      </c>
      <c r="K76" s="16">
        <f t="shared" si="50"/>
        <v>0</v>
      </c>
      <c r="L76" s="30">
        <f t="shared" si="51"/>
        <v>1434.92</v>
      </c>
      <c r="M76" s="30"/>
      <c r="N76" s="13"/>
    </row>
    <row r="77" spans="1:14" s="69" customFormat="1" ht="14.25" customHeight="1" x14ac:dyDescent="0.25">
      <c r="A77" s="72" t="s">
        <v>96</v>
      </c>
      <c r="B77" s="73"/>
      <c r="C77" s="41" t="s">
        <v>26</v>
      </c>
      <c r="D77" s="73" t="s">
        <v>9</v>
      </c>
      <c r="E77" s="74" t="s">
        <v>97</v>
      </c>
      <c r="F77" s="85">
        <v>911.27</v>
      </c>
      <c r="G77" s="14"/>
      <c r="H77" s="15">
        <f t="shared" si="49"/>
        <v>911.27</v>
      </c>
      <c r="I77" s="23"/>
      <c r="J77" s="16">
        <f t="shared" si="48"/>
        <v>0</v>
      </c>
      <c r="K77" s="16">
        <f t="shared" si="50"/>
        <v>0</v>
      </c>
      <c r="L77" s="30">
        <f t="shared" si="51"/>
        <v>911.27</v>
      </c>
      <c r="M77" s="30"/>
      <c r="N77" s="13"/>
    </row>
    <row r="78" spans="1:14" s="69" customFormat="1" ht="14.25" customHeight="1" x14ac:dyDescent="0.25">
      <c r="A78" s="72" t="s">
        <v>98</v>
      </c>
      <c r="B78" s="73"/>
      <c r="C78" s="41" t="s">
        <v>26</v>
      </c>
      <c r="D78" s="73" t="s">
        <v>9</v>
      </c>
      <c r="E78" s="74" t="s">
        <v>99</v>
      </c>
      <c r="F78" s="85">
        <v>1518.78</v>
      </c>
      <c r="G78" s="14"/>
      <c r="H78" s="15">
        <f t="shared" si="49"/>
        <v>1518.78</v>
      </c>
      <c r="I78" s="23"/>
      <c r="J78" s="16">
        <f t="shared" si="48"/>
        <v>0</v>
      </c>
      <c r="K78" s="16">
        <f t="shared" si="50"/>
        <v>0</v>
      </c>
      <c r="L78" s="30">
        <f t="shared" si="51"/>
        <v>1518.78</v>
      </c>
      <c r="M78" s="30"/>
      <c r="N78" s="13"/>
    </row>
    <row r="79" spans="1:14" s="69" customFormat="1" ht="14.25" customHeight="1" x14ac:dyDescent="0.25">
      <c r="A79" s="79" t="s">
        <v>122</v>
      </c>
      <c r="B79" s="73"/>
      <c r="C79" s="41" t="s">
        <v>26</v>
      </c>
      <c r="D79" s="73" t="s">
        <v>9</v>
      </c>
      <c r="E79" s="83" t="s">
        <v>121</v>
      </c>
      <c r="F79" s="85">
        <v>270.01</v>
      </c>
      <c r="G79" s="14"/>
      <c r="H79" s="15">
        <f t="shared" si="49"/>
        <v>270.01</v>
      </c>
      <c r="I79" s="23"/>
      <c r="J79" s="16">
        <f t="shared" si="48"/>
        <v>0</v>
      </c>
      <c r="K79" s="16">
        <f t="shared" si="50"/>
        <v>0</v>
      </c>
      <c r="L79" s="30">
        <f t="shared" si="51"/>
        <v>270.01</v>
      </c>
      <c r="M79" s="30"/>
      <c r="N79" s="13"/>
    </row>
    <row r="80" spans="1:14" s="69" customFormat="1" ht="14.25" customHeight="1" x14ac:dyDescent="0.25">
      <c r="A80" s="72" t="s">
        <v>123</v>
      </c>
      <c r="B80" s="73"/>
      <c r="C80" s="41" t="s">
        <v>26</v>
      </c>
      <c r="D80" s="73" t="s">
        <v>9</v>
      </c>
      <c r="E80" s="83" t="s">
        <v>111</v>
      </c>
      <c r="F80" s="85">
        <v>303.75</v>
      </c>
      <c r="G80" s="14"/>
      <c r="H80" s="15">
        <f t="shared" si="49"/>
        <v>303.75</v>
      </c>
      <c r="I80" s="23"/>
      <c r="J80" s="16">
        <f t="shared" si="48"/>
        <v>0</v>
      </c>
      <c r="K80" s="16">
        <f t="shared" si="50"/>
        <v>0</v>
      </c>
      <c r="L80" s="30">
        <f t="shared" si="51"/>
        <v>303.75</v>
      </c>
      <c r="M80" s="30"/>
      <c r="N80" s="13"/>
    </row>
    <row r="81" spans="1:14" s="82" customFormat="1" ht="14.25" customHeight="1" x14ac:dyDescent="0.25">
      <c r="A81" s="83" t="s">
        <v>129</v>
      </c>
      <c r="C81" s="41" t="s">
        <v>26</v>
      </c>
      <c r="D81" s="82" t="s">
        <v>9</v>
      </c>
      <c r="E81" s="83" t="s">
        <v>125</v>
      </c>
      <c r="F81" s="85">
        <v>168.76</v>
      </c>
      <c r="G81" s="14"/>
      <c r="H81" s="15">
        <f t="shared" si="49"/>
        <v>168.76</v>
      </c>
      <c r="I81" s="23"/>
      <c r="J81" s="16">
        <f t="shared" ref="J81" si="52">IF(D81="Y",$D$3*I81,0)</f>
        <v>0</v>
      </c>
      <c r="K81" s="16">
        <f t="shared" ref="K81" si="53">IF(H81&gt;0, 0, I81+J81)</f>
        <v>0</v>
      </c>
      <c r="L81" s="30">
        <f t="shared" ref="L81" si="54">H81+K81</f>
        <v>168.76</v>
      </c>
      <c r="M81" s="30"/>
      <c r="N81" s="13"/>
    </row>
    <row r="82" spans="1:14" s="82" customFormat="1" ht="14.25" customHeight="1" x14ac:dyDescent="0.25">
      <c r="A82" s="83" t="s">
        <v>133</v>
      </c>
      <c r="C82" s="41" t="s">
        <v>26</v>
      </c>
      <c r="D82" s="82" t="s">
        <v>9</v>
      </c>
      <c r="E82" s="83" t="s">
        <v>132</v>
      </c>
      <c r="F82" s="85">
        <v>146.25</v>
      </c>
      <c r="G82" s="14"/>
      <c r="H82" s="15">
        <f t="shared" ref="H82:H86" si="55">F82+G82</f>
        <v>146.25</v>
      </c>
      <c r="I82" s="23"/>
      <c r="J82" s="16">
        <f t="shared" ref="J82:J86" si="56">IF(D82="Y",$D$3*I82,0)</f>
        <v>0</v>
      </c>
      <c r="K82" s="16">
        <f t="shared" ref="K82:K86" si="57">IF(H82&gt;0, 0, I82+J82)</f>
        <v>0</v>
      </c>
      <c r="L82" s="30">
        <f t="shared" ref="L82:L86" si="58">H82+K82</f>
        <v>146.25</v>
      </c>
      <c r="M82" s="30"/>
      <c r="N82" s="13"/>
    </row>
    <row r="83" spans="1:14" s="82" customFormat="1" ht="14.25" customHeight="1" x14ac:dyDescent="0.25">
      <c r="A83" s="83" t="s">
        <v>137</v>
      </c>
      <c r="C83" s="41" t="s">
        <v>26</v>
      </c>
      <c r="D83" s="82" t="s">
        <v>9</v>
      </c>
      <c r="E83" s="83" t="s">
        <v>141</v>
      </c>
      <c r="F83" s="85">
        <v>319.58999999999997</v>
      </c>
      <c r="G83" s="14"/>
      <c r="H83" s="15">
        <f t="shared" si="55"/>
        <v>319.58999999999997</v>
      </c>
      <c r="I83" s="23"/>
      <c r="J83" s="16">
        <f t="shared" si="56"/>
        <v>0</v>
      </c>
      <c r="K83" s="16">
        <f t="shared" si="57"/>
        <v>0</v>
      </c>
      <c r="L83" s="30">
        <f t="shared" si="58"/>
        <v>319.58999999999997</v>
      </c>
      <c r="M83" s="30"/>
      <c r="N83" s="13"/>
    </row>
    <row r="84" spans="1:14" s="82" customFormat="1" ht="14.25" customHeight="1" x14ac:dyDescent="0.25">
      <c r="A84" s="83" t="s">
        <v>138</v>
      </c>
      <c r="C84" s="41" t="s">
        <v>26</v>
      </c>
      <c r="D84" s="82" t="s">
        <v>9</v>
      </c>
      <c r="E84" s="83" t="s">
        <v>142</v>
      </c>
      <c r="F84" s="85">
        <v>338.01</v>
      </c>
      <c r="G84" s="14"/>
      <c r="H84" s="15">
        <f t="shared" si="55"/>
        <v>338.01</v>
      </c>
      <c r="I84" s="23"/>
      <c r="J84" s="16">
        <f t="shared" si="56"/>
        <v>0</v>
      </c>
      <c r="K84" s="16">
        <f t="shared" si="57"/>
        <v>0</v>
      </c>
      <c r="L84" s="30">
        <f t="shared" si="58"/>
        <v>338.01</v>
      </c>
      <c r="M84" s="30"/>
      <c r="N84" s="13"/>
    </row>
    <row r="85" spans="1:14" s="82" customFormat="1" ht="14.25" customHeight="1" x14ac:dyDescent="0.25">
      <c r="A85" s="83" t="s">
        <v>139</v>
      </c>
      <c r="C85" s="41" t="s">
        <v>26</v>
      </c>
      <c r="D85" s="82" t="s">
        <v>9</v>
      </c>
      <c r="E85" s="83" t="s">
        <v>143</v>
      </c>
      <c r="F85" s="85">
        <v>509.17</v>
      </c>
      <c r="G85" s="14"/>
      <c r="H85" s="15">
        <f t="shared" si="55"/>
        <v>509.17</v>
      </c>
      <c r="I85" s="23"/>
      <c r="J85" s="16">
        <f t="shared" si="56"/>
        <v>0</v>
      </c>
      <c r="K85" s="16">
        <f t="shared" si="57"/>
        <v>0</v>
      </c>
      <c r="L85" s="30">
        <f t="shared" si="58"/>
        <v>509.17</v>
      </c>
      <c r="M85" s="30"/>
      <c r="N85" s="13"/>
    </row>
    <row r="86" spans="1:14" s="82" customFormat="1" ht="14.25" customHeight="1" x14ac:dyDescent="0.25">
      <c r="A86" s="83" t="s">
        <v>140</v>
      </c>
      <c r="C86" s="41" t="s">
        <v>26</v>
      </c>
      <c r="D86" s="82" t="s">
        <v>9</v>
      </c>
      <c r="E86" s="83" t="s">
        <v>144</v>
      </c>
      <c r="F86" s="85">
        <v>923.01</v>
      </c>
      <c r="G86" s="14"/>
      <c r="H86" s="15">
        <f t="shared" si="55"/>
        <v>923.01</v>
      </c>
      <c r="I86" s="23"/>
      <c r="J86" s="16">
        <f t="shared" si="56"/>
        <v>0</v>
      </c>
      <c r="K86" s="16">
        <f t="shared" si="57"/>
        <v>0</v>
      </c>
      <c r="L86" s="30">
        <f t="shared" si="58"/>
        <v>923.01</v>
      </c>
      <c r="M86" s="30"/>
      <c r="N86" s="13"/>
    </row>
    <row r="87" spans="1:14" s="82" customFormat="1" ht="14.25" customHeight="1" x14ac:dyDescent="0.25">
      <c r="A87" s="83" t="s">
        <v>165</v>
      </c>
      <c r="C87" s="41" t="s">
        <v>26</v>
      </c>
      <c r="D87" s="82" t="s">
        <v>9</v>
      </c>
      <c r="E87" s="83" t="s">
        <v>156</v>
      </c>
      <c r="F87" s="85">
        <v>2099.5300000000002</v>
      </c>
      <c r="G87" s="14"/>
      <c r="H87" s="15">
        <f t="shared" ref="H87" si="59">F87+G87</f>
        <v>2099.5300000000002</v>
      </c>
      <c r="I87" s="23"/>
      <c r="J87" s="16">
        <f t="shared" ref="J87" si="60">IF(D87="Y",$D$3*I87,0)</f>
        <v>0</v>
      </c>
      <c r="K87" s="16">
        <f t="shared" ref="K87" si="61">IF(H87&gt;0, 0, I87+J87)</f>
        <v>0</v>
      </c>
      <c r="L87" s="30">
        <f t="shared" ref="L87" si="62">H87+K87</f>
        <v>2099.5300000000002</v>
      </c>
      <c r="M87" s="30"/>
      <c r="N87" s="13"/>
    </row>
    <row r="88" spans="1:14" s="45" customFormat="1" ht="14.25" customHeight="1" x14ac:dyDescent="0.25">
      <c r="A88" s="42"/>
      <c r="C88" s="41"/>
      <c r="F88" s="85"/>
      <c r="G88" s="14"/>
      <c r="H88" s="15"/>
      <c r="I88" s="23"/>
      <c r="J88" s="16"/>
      <c r="K88" s="16"/>
      <c r="L88" s="30" t="s">
        <v>22</v>
      </c>
      <c r="M88" s="30">
        <f>SUM(L70:L88)</f>
        <v>12107.640000000001</v>
      </c>
      <c r="N88" s="13"/>
    </row>
    <row r="89" spans="1:14" s="45" customFormat="1" ht="14.25" customHeight="1" x14ac:dyDescent="0.25">
      <c r="A89" s="42"/>
      <c r="C89" s="41"/>
      <c r="F89" s="85"/>
      <c r="G89" s="14"/>
      <c r="H89" s="15"/>
      <c r="I89" s="23"/>
      <c r="J89" s="16"/>
      <c r="K89" s="16"/>
      <c r="L89" s="30"/>
      <c r="M89" s="30"/>
      <c r="N89" s="13"/>
    </row>
    <row r="90" spans="1:14" s="73" customFormat="1" ht="14.25" customHeight="1" x14ac:dyDescent="0.25">
      <c r="A90" s="46"/>
      <c r="C90" s="41"/>
      <c r="F90" s="85"/>
      <c r="G90" s="14"/>
      <c r="H90" s="15"/>
      <c r="I90" s="23"/>
      <c r="J90" s="16"/>
      <c r="K90" s="16"/>
      <c r="L90" s="30"/>
      <c r="M90" s="30"/>
      <c r="N90" s="13"/>
    </row>
    <row r="91" spans="1:14" s="75" customFormat="1" ht="14.25" customHeight="1" x14ac:dyDescent="0.25">
      <c r="A91" s="42" t="s">
        <v>40</v>
      </c>
      <c r="B91" s="76"/>
      <c r="C91" s="41" t="s">
        <v>26</v>
      </c>
      <c r="D91" s="77" t="s">
        <v>9</v>
      </c>
      <c r="E91" s="82" t="s">
        <v>36</v>
      </c>
      <c r="F91" s="85">
        <v>2742.95</v>
      </c>
      <c r="G91" s="14"/>
      <c r="H91" s="15">
        <f t="shared" ref="H91:H92" si="63">F91+G91</f>
        <v>2742.95</v>
      </c>
      <c r="I91" s="23"/>
      <c r="J91" s="16">
        <f>IF(D91="Y",$D$3*I91,0)</f>
        <v>0</v>
      </c>
      <c r="K91" s="16">
        <f t="shared" ref="K91:K93" si="64">IF(H91&gt;0, 0, I91+J91)</f>
        <v>0</v>
      </c>
      <c r="L91" s="30">
        <f t="shared" ref="L91:L93" si="65">H91+K91</f>
        <v>2742.95</v>
      </c>
      <c r="M91" s="30"/>
      <c r="N91" s="13"/>
    </row>
    <row r="92" spans="1:14" s="75" customFormat="1" ht="14.25" customHeight="1" x14ac:dyDescent="0.25">
      <c r="A92" s="42" t="s">
        <v>41</v>
      </c>
      <c r="B92" s="83"/>
      <c r="C92" s="41" t="s">
        <v>26</v>
      </c>
      <c r="D92" s="77" t="s">
        <v>9</v>
      </c>
      <c r="E92" s="82" t="s">
        <v>37</v>
      </c>
      <c r="F92" s="85">
        <v>2508.0100000000002</v>
      </c>
      <c r="G92" s="14"/>
      <c r="H92" s="15">
        <f t="shared" si="63"/>
        <v>2508.0100000000002</v>
      </c>
      <c r="I92" s="23"/>
      <c r="J92" s="16">
        <f>IF(D92="Y",$D$3*I92,0)</f>
        <v>0</v>
      </c>
      <c r="K92" s="16">
        <f t="shared" si="64"/>
        <v>0</v>
      </c>
      <c r="L92" s="30">
        <f t="shared" si="65"/>
        <v>2508.0100000000002</v>
      </c>
      <c r="M92" s="30"/>
      <c r="N92" s="13"/>
    </row>
    <row r="93" spans="1:14" s="75" customFormat="1" ht="14.25" customHeight="1" x14ac:dyDescent="0.25">
      <c r="A93" s="42" t="s">
        <v>82</v>
      </c>
      <c r="B93" s="83"/>
      <c r="C93" s="41" t="s">
        <v>26</v>
      </c>
      <c r="D93" s="77" t="s">
        <v>9</v>
      </c>
      <c r="E93" s="82" t="s">
        <v>43</v>
      </c>
      <c r="F93" s="85">
        <v>2919.16</v>
      </c>
      <c r="G93" s="14"/>
      <c r="H93" s="15">
        <f t="shared" ref="H93" si="66">F93+G93</f>
        <v>2919.16</v>
      </c>
      <c r="I93" s="23"/>
      <c r="J93" s="16">
        <f>IF(D93="Y",$D$3*I93,0)</f>
        <v>0</v>
      </c>
      <c r="K93" s="16">
        <f t="shared" si="64"/>
        <v>0</v>
      </c>
      <c r="L93" s="30">
        <f t="shared" si="65"/>
        <v>2919.16</v>
      </c>
      <c r="M93" s="30"/>
      <c r="N93" s="13"/>
    </row>
    <row r="94" spans="1:14" s="82" customFormat="1" ht="14.25" customHeight="1" x14ac:dyDescent="0.25">
      <c r="A94" s="42" t="s">
        <v>50</v>
      </c>
      <c r="B94" s="83"/>
      <c r="C94" s="41" t="s">
        <v>26</v>
      </c>
      <c r="D94" s="82" t="s">
        <v>9</v>
      </c>
      <c r="E94" s="82" t="s">
        <v>48</v>
      </c>
      <c r="F94" s="85">
        <v>2936.78</v>
      </c>
      <c r="G94" s="14"/>
      <c r="H94" s="15">
        <f t="shared" ref="H94:H102" si="67">F94+G94</f>
        <v>2936.78</v>
      </c>
      <c r="I94" s="23"/>
      <c r="J94" s="16">
        <f>IF(D94="Y",$D$3*I94,0)</f>
        <v>0</v>
      </c>
      <c r="K94" s="16">
        <f t="shared" ref="K94" si="68">IF(H94&gt;0, 0, I94+J94)</f>
        <v>0</v>
      </c>
      <c r="L94" s="30">
        <f t="shared" ref="L94" si="69">H94+K94</f>
        <v>2936.78</v>
      </c>
      <c r="M94" s="30"/>
      <c r="N94" s="13"/>
    </row>
    <row r="95" spans="1:14" s="82" customFormat="1" ht="14.25" customHeight="1" x14ac:dyDescent="0.25">
      <c r="A95" s="42" t="s">
        <v>52</v>
      </c>
      <c r="B95" s="83"/>
      <c r="C95" s="41" t="s">
        <v>26</v>
      </c>
      <c r="D95" s="39" t="s">
        <v>9</v>
      </c>
      <c r="E95" s="82" t="s">
        <v>51</v>
      </c>
      <c r="F95" s="85">
        <v>2936.78</v>
      </c>
      <c r="G95" s="14"/>
      <c r="H95" s="15">
        <f t="shared" si="67"/>
        <v>2936.78</v>
      </c>
      <c r="I95" s="23"/>
      <c r="J95" s="16">
        <f t="shared" ref="J95:J97" si="70">IF(D95="Y",$D$3*I95,0)</f>
        <v>0</v>
      </c>
      <c r="K95" s="16">
        <f t="shared" ref="K95:K97" si="71">IF(H95&gt;0, 0, I95+J95)</f>
        <v>0</v>
      </c>
      <c r="L95" s="30">
        <f t="shared" ref="L95:L97" si="72">H95+K95</f>
        <v>2936.78</v>
      </c>
      <c r="M95" s="30"/>
      <c r="N95" s="13"/>
    </row>
    <row r="96" spans="1:14" s="82" customFormat="1" ht="14.25" customHeight="1" x14ac:dyDescent="0.25">
      <c r="A96" s="42" t="s">
        <v>69</v>
      </c>
      <c r="B96" s="83"/>
      <c r="C96" s="41"/>
      <c r="D96" s="39"/>
      <c r="E96" s="82" t="s">
        <v>81</v>
      </c>
      <c r="F96" s="85">
        <v>2936.78</v>
      </c>
      <c r="G96" s="14"/>
      <c r="H96" s="15">
        <f t="shared" si="67"/>
        <v>2936.78</v>
      </c>
      <c r="I96" s="23"/>
      <c r="J96" s="16">
        <f t="shared" ref="J96" si="73">IF(D96="Y",$D$3*I96,0)</f>
        <v>0</v>
      </c>
      <c r="K96" s="16">
        <f t="shared" ref="K96" si="74">IF(H96&gt;0, 0, I96+J96)</f>
        <v>0</v>
      </c>
      <c r="L96" s="30">
        <f t="shared" ref="L96" si="75">H96+K96</f>
        <v>2936.78</v>
      </c>
      <c r="M96" s="30"/>
      <c r="N96" s="13"/>
    </row>
    <row r="97" spans="1:14" s="82" customFormat="1" ht="14.25" customHeight="1" x14ac:dyDescent="0.25">
      <c r="A97" s="79" t="s">
        <v>71</v>
      </c>
      <c r="B97" s="83"/>
      <c r="C97" s="41" t="s">
        <v>26</v>
      </c>
      <c r="D97" s="39" t="s">
        <v>9</v>
      </c>
      <c r="E97" s="86" t="s">
        <v>70</v>
      </c>
      <c r="F97" s="85">
        <v>-148.59</v>
      </c>
      <c r="G97" s="14"/>
      <c r="H97" s="15">
        <f t="shared" si="67"/>
        <v>-148.59</v>
      </c>
      <c r="I97" s="23"/>
      <c r="J97" s="16">
        <f t="shared" si="70"/>
        <v>0</v>
      </c>
      <c r="K97" s="16">
        <f t="shared" si="71"/>
        <v>0</v>
      </c>
      <c r="L97" s="30">
        <f t="shared" si="72"/>
        <v>-148.59</v>
      </c>
      <c r="M97" s="30"/>
      <c r="N97" s="13"/>
    </row>
    <row r="98" spans="1:14" s="82" customFormat="1" ht="14.25" customHeight="1" x14ac:dyDescent="0.25">
      <c r="A98" s="79" t="s">
        <v>73</v>
      </c>
      <c r="B98" s="83"/>
      <c r="C98" s="41" t="s">
        <v>26</v>
      </c>
      <c r="D98" s="39" t="s">
        <v>9</v>
      </c>
      <c r="E98" s="83" t="s">
        <v>72</v>
      </c>
      <c r="F98" s="85">
        <v>-183.55</v>
      </c>
      <c r="G98" s="14"/>
      <c r="H98" s="15">
        <f t="shared" si="67"/>
        <v>-183.55</v>
      </c>
      <c r="I98" s="23"/>
      <c r="J98" s="16">
        <f t="shared" ref="J98:J99" si="76">IF(D98="Y",$D$3*I98,0)</f>
        <v>0</v>
      </c>
      <c r="K98" s="16">
        <f t="shared" ref="K98:K99" si="77">IF(H98&gt;0, 0, I98+J98)</f>
        <v>0</v>
      </c>
      <c r="L98" s="30">
        <f t="shared" ref="L98:L99" si="78">H98+K98</f>
        <v>-183.55</v>
      </c>
      <c r="M98" s="30"/>
      <c r="N98" s="13"/>
    </row>
    <row r="99" spans="1:14" s="82" customFormat="1" ht="14.25" customHeight="1" x14ac:dyDescent="0.25">
      <c r="A99" s="83" t="s">
        <v>78</v>
      </c>
      <c r="B99" s="83"/>
      <c r="C99" s="41" t="s">
        <v>26</v>
      </c>
      <c r="D99" s="39" t="s">
        <v>9</v>
      </c>
      <c r="E99" s="83" t="s">
        <v>76</v>
      </c>
      <c r="F99" s="85">
        <v>3101.25</v>
      </c>
      <c r="G99" s="14"/>
      <c r="H99" s="15">
        <f t="shared" si="67"/>
        <v>3101.25</v>
      </c>
      <c r="I99" s="23"/>
      <c r="J99" s="16">
        <f t="shared" si="76"/>
        <v>0</v>
      </c>
      <c r="K99" s="16">
        <f t="shared" si="77"/>
        <v>0</v>
      </c>
      <c r="L99" s="30">
        <f t="shared" si="78"/>
        <v>3101.25</v>
      </c>
      <c r="M99" s="30"/>
      <c r="N99" s="13"/>
    </row>
    <row r="100" spans="1:14" s="82" customFormat="1" ht="14.25" customHeight="1" x14ac:dyDescent="0.25">
      <c r="A100" s="79" t="s">
        <v>80</v>
      </c>
      <c r="B100" s="83"/>
      <c r="C100" s="41" t="s">
        <v>26</v>
      </c>
      <c r="D100" s="39" t="s">
        <v>9</v>
      </c>
      <c r="E100" s="83" t="s">
        <v>79</v>
      </c>
      <c r="F100" s="85">
        <v>4290.6400000000003</v>
      </c>
      <c r="G100" s="14"/>
      <c r="H100" s="15">
        <f t="shared" si="67"/>
        <v>4290.6400000000003</v>
      </c>
      <c r="I100" s="23"/>
      <c r="J100" s="16">
        <f t="shared" ref="J100:J102" si="79">IF(D100="Y",$D$3*I100,0)</f>
        <v>0</v>
      </c>
      <c r="K100" s="16">
        <f t="shared" ref="K100:K102" si="80">IF(H100&gt;0, 0, I100+J100)</f>
        <v>0</v>
      </c>
      <c r="L100" s="30">
        <f t="shared" ref="L100:L102" si="81">H100+K100</f>
        <v>4290.6400000000003</v>
      </c>
      <c r="M100" s="30"/>
      <c r="N100" s="13"/>
    </row>
    <row r="101" spans="1:14" s="82" customFormat="1" ht="14.25" customHeight="1" x14ac:dyDescent="0.25">
      <c r="A101" s="79" t="s">
        <v>85</v>
      </c>
      <c r="B101" s="83"/>
      <c r="C101" s="41" t="s">
        <v>26</v>
      </c>
      <c r="D101" s="39" t="s">
        <v>9</v>
      </c>
      <c r="E101" s="83" t="s">
        <v>83</v>
      </c>
      <c r="F101" s="85">
        <v>1597.61</v>
      </c>
      <c r="G101" s="14"/>
      <c r="H101" s="15">
        <f t="shared" si="67"/>
        <v>1597.61</v>
      </c>
      <c r="I101" s="23"/>
      <c r="J101" s="16">
        <f t="shared" ref="J101" si="82">IF(D101="Y",$D$3*I101,0)</f>
        <v>0</v>
      </c>
      <c r="K101" s="16">
        <f t="shared" ref="K101" si="83">IF(H101&gt;0, 0, I101+J101)</f>
        <v>0</v>
      </c>
      <c r="L101" s="30">
        <f t="shared" ref="L101" si="84">H101+K101</f>
        <v>1597.61</v>
      </c>
      <c r="M101" s="30"/>
      <c r="N101" s="13"/>
    </row>
    <row r="102" spans="1:14" s="82" customFormat="1" ht="14.25" customHeight="1" x14ac:dyDescent="0.25">
      <c r="A102" s="79" t="s">
        <v>100</v>
      </c>
      <c r="B102" s="83"/>
      <c r="C102" s="41" t="s">
        <v>26</v>
      </c>
      <c r="D102" s="39" t="s">
        <v>9</v>
      </c>
      <c r="E102" s="83" t="s">
        <v>102</v>
      </c>
      <c r="F102" s="85">
        <v>2189.73</v>
      </c>
      <c r="G102" s="14"/>
      <c r="H102" s="15">
        <f t="shared" si="67"/>
        <v>2189.73</v>
      </c>
      <c r="I102" s="23"/>
      <c r="J102" s="16">
        <f t="shared" si="79"/>
        <v>0</v>
      </c>
      <c r="K102" s="16">
        <f t="shared" si="80"/>
        <v>0</v>
      </c>
      <c r="L102" s="30">
        <f t="shared" si="81"/>
        <v>2189.73</v>
      </c>
      <c r="M102" s="30"/>
      <c r="N102" s="13"/>
    </row>
    <row r="103" spans="1:14" s="82" customFormat="1" ht="14.25" customHeight="1" x14ac:dyDescent="0.25">
      <c r="A103" s="79" t="s">
        <v>101</v>
      </c>
      <c r="B103" s="83"/>
      <c r="C103" s="41" t="s">
        <v>26</v>
      </c>
      <c r="D103" s="39" t="s">
        <v>9</v>
      </c>
      <c r="E103" s="83" t="s">
        <v>99</v>
      </c>
      <c r="F103" s="85">
        <v>3266.17</v>
      </c>
      <c r="G103" s="14"/>
      <c r="H103" s="15">
        <f t="shared" ref="H103:H107" si="85">F103+G103</f>
        <v>3266.17</v>
      </c>
      <c r="I103" s="23"/>
      <c r="J103" s="16">
        <f t="shared" ref="J103:J107" si="86">IF(D103="Y",$D$3*I103,0)</f>
        <v>0</v>
      </c>
      <c r="K103" s="16">
        <f t="shared" ref="K103:K107" si="87">IF(H103&gt;0, 0, I103+J103)</f>
        <v>0</v>
      </c>
      <c r="L103" s="30">
        <f t="shared" ref="L103:L107" si="88">H103+K103</f>
        <v>3266.17</v>
      </c>
      <c r="M103" s="30"/>
      <c r="N103" s="13"/>
    </row>
    <row r="104" spans="1:14" s="82" customFormat="1" ht="14.25" customHeight="1" x14ac:dyDescent="0.25">
      <c r="A104" s="79" t="s">
        <v>124</v>
      </c>
      <c r="B104" s="83"/>
      <c r="C104" s="41" t="s">
        <v>26</v>
      </c>
      <c r="D104" s="39" t="s">
        <v>9</v>
      </c>
      <c r="E104" s="83" t="s">
        <v>121</v>
      </c>
      <c r="F104" s="85">
        <v>2859.55</v>
      </c>
      <c r="G104" s="14"/>
      <c r="H104" s="15">
        <f t="shared" si="85"/>
        <v>2859.55</v>
      </c>
      <c r="I104" s="23"/>
      <c r="J104" s="16">
        <f t="shared" si="86"/>
        <v>0</v>
      </c>
      <c r="K104" s="16">
        <f t="shared" si="87"/>
        <v>0</v>
      </c>
      <c r="L104" s="30">
        <f t="shared" si="88"/>
        <v>2859.55</v>
      </c>
      <c r="M104" s="30"/>
      <c r="N104" s="13"/>
    </row>
    <row r="105" spans="1:14" s="82" customFormat="1" ht="14.25" customHeight="1" x14ac:dyDescent="0.25">
      <c r="A105" s="79"/>
      <c r="B105" s="83"/>
      <c r="C105" s="41" t="s">
        <v>26</v>
      </c>
      <c r="D105" s="39" t="s">
        <v>9</v>
      </c>
      <c r="E105" s="83"/>
      <c r="F105" s="85"/>
      <c r="G105" s="14"/>
      <c r="H105" s="15">
        <f t="shared" si="85"/>
        <v>0</v>
      </c>
      <c r="I105" s="23"/>
      <c r="J105" s="16">
        <f t="shared" si="86"/>
        <v>0</v>
      </c>
      <c r="K105" s="16">
        <f t="shared" si="87"/>
        <v>0</v>
      </c>
      <c r="L105" s="30">
        <f t="shared" si="88"/>
        <v>0</v>
      </c>
      <c r="M105" s="30"/>
      <c r="N105" s="13"/>
    </row>
    <row r="106" spans="1:14" s="82" customFormat="1" ht="14.25" customHeight="1" x14ac:dyDescent="0.25">
      <c r="A106" s="79"/>
      <c r="B106" s="83"/>
      <c r="C106" s="41" t="s">
        <v>26</v>
      </c>
      <c r="D106" s="39" t="s">
        <v>9</v>
      </c>
      <c r="E106" s="83"/>
      <c r="F106" s="85"/>
      <c r="G106" s="14"/>
      <c r="H106" s="15">
        <f t="shared" si="85"/>
        <v>0</v>
      </c>
      <c r="I106" s="23"/>
      <c r="J106" s="16">
        <f t="shared" si="86"/>
        <v>0</v>
      </c>
      <c r="K106" s="16">
        <f t="shared" si="87"/>
        <v>0</v>
      </c>
      <c r="L106" s="30">
        <f t="shared" si="88"/>
        <v>0</v>
      </c>
      <c r="M106" s="30"/>
      <c r="N106" s="13"/>
    </row>
    <row r="107" spans="1:14" s="82" customFormat="1" ht="14.25" customHeight="1" x14ac:dyDescent="0.25">
      <c r="A107" s="79"/>
      <c r="B107" s="83"/>
      <c r="C107" s="41" t="s">
        <v>26</v>
      </c>
      <c r="D107" s="39" t="s">
        <v>9</v>
      </c>
      <c r="E107" s="83"/>
      <c r="F107" s="85"/>
      <c r="G107" s="14"/>
      <c r="H107" s="15">
        <f t="shared" si="85"/>
        <v>0</v>
      </c>
      <c r="I107" s="23"/>
      <c r="J107" s="16">
        <f t="shared" si="86"/>
        <v>0</v>
      </c>
      <c r="K107" s="16">
        <f t="shared" si="87"/>
        <v>0</v>
      </c>
      <c r="L107" s="30">
        <f t="shared" si="88"/>
        <v>0</v>
      </c>
      <c r="M107" s="30"/>
      <c r="N107" s="13"/>
    </row>
    <row r="108" spans="1:14" s="82" customFormat="1" ht="14.25" customHeight="1" x14ac:dyDescent="0.25">
      <c r="A108" s="79"/>
      <c r="B108" s="83"/>
      <c r="C108" s="41"/>
      <c r="E108" s="83"/>
      <c r="F108" s="85"/>
      <c r="G108" s="14"/>
      <c r="H108" s="15"/>
      <c r="I108" s="23"/>
      <c r="J108" s="16"/>
      <c r="K108" s="16"/>
      <c r="L108" s="30" t="s">
        <v>22</v>
      </c>
      <c r="M108" s="30">
        <f>SUM(L91:L108)</f>
        <v>33953.270000000004</v>
      </c>
      <c r="N108" s="13"/>
    </row>
    <row r="109" spans="1:14" s="75" customFormat="1" ht="14.25" customHeight="1" x14ac:dyDescent="0.25">
      <c r="A109" s="46"/>
      <c r="C109" s="41"/>
      <c r="F109" s="85"/>
      <c r="G109" s="14"/>
      <c r="H109" s="15"/>
      <c r="I109" s="23"/>
      <c r="J109" s="16"/>
      <c r="K109" s="16"/>
      <c r="L109" s="30"/>
      <c r="M109" s="30"/>
      <c r="N109" s="13"/>
    </row>
    <row r="110" spans="1:14" s="45" customFormat="1" ht="14.25" customHeight="1" x14ac:dyDescent="0.25">
      <c r="A110" s="42"/>
      <c r="B110" s="41"/>
      <c r="C110" s="41"/>
      <c r="F110" s="85"/>
      <c r="G110" s="9"/>
      <c r="H110" s="15"/>
      <c r="I110" s="24"/>
      <c r="J110" s="16"/>
      <c r="K110" s="16"/>
      <c r="L110" s="30"/>
      <c r="M110" s="30"/>
      <c r="N110" s="13"/>
    </row>
    <row r="111" spans="1:14" ht="14.25" customHeight="1" x14ac:dyDescent="0.25">
      <c r="A111" s="42"/>
      <c r="B111" s="43"/>
      <c r="C111" s="41" t="s">
        <v>26</v>
      </c>
      <c r="D111" s="44" t="s">
        <v>9</v>
      </c>
      <c r="E111" s="82"/>
      <c r="F111" s="85"/>
      <c r="G111" s="14"/>
      <c r="H111" s="15">
        <f t="shared" ref="H111:H125" si="89">F111+G111</f>
        <v>0</v>
      </c>
      <c r="I111" s="23"/>
      <c r="J111" s="16">
        <f t="shared" ref="J111:J125" si="90">IF(D111="Y",$D$3*I111,0)</f>
        <v>0</v>
      </c>
      <c r="K111" s="16">
        <f t="shared" ref="K111:K125" si="91">IF(H111&gt;0, 0, I111+J111)</f>
        <v>0</v>
      </c>
      <c r="L111" s="30">
        <f t="shared" ref="L111:L125" si="92">H111+K111</f>
        <v>0</v>
      </c>
      <c r="M111" s="30"/>
      <c r="N111" s="13"/>
    </row>
    <row r="112" spans="1:14" ht="14.25" customHeight="1" x14ac:dyDescent="0.25">
      <c r="A112" s="42"/>
      <c r="B112" s="82"/>
      <c r="C112" s="41" t="s">
        <v>26</v>
      </c>
      <c r="D112" s="44" t="s">
        <v>9</v>
      </c>
      <c r="E112" s="82"/>
      <c r="F112" s="85"/>
      <c r="G112" s="10"/>
      <c r="H112" s="15">
        <f t="shared" si="89"/>
        <v>0</v>
      </c>
      <c r="I112" s="25"/>
      <c r="J112" s="16">
        <f t="shared" si="90"/>
        <v>0</v>
      </c>
      <c r="K112" s="16">
        <f t="shared" si="91"/>
        <v>0</v>
      </c>
      <c r="L112" s="30">
        <f t="shared" si="92"/>
        <v>0</v>
      </c>
      <c r="M112" s="30"/>
      <c r="N112" s="13"/>
    </row>
    <row r="113" spans="1:14" ht="14.25" customHeight="1" x14ac:dyDescent="0.25">
      <c r="A113" s="42"/>
      <c r="B113" s="82"/>
      <c r="C113" s="41" t="s">
        <v>26</v>
      </c>
      <c r="D113" s="44" t="s">
        <v>9</v>
      </c>
      <c r="E113" s="82"/>
      <c r="F113" s="85"/>
      <c r="G113" s="10"/>
      <c r="H113" s="15">
        <f t="shared" si="89"/>
        <v>0</v>
      </c>
      <c r="I113" s="25"/>
      <c r="J113" s="16">
        <f t="shared" si="90"/>
        <v>0</v>
      </c>
      <c r="K113" s="16">
        <f t="shared" si="91"/>
        <v>0</v>
      </c>
      <c r="L113" s="30">
        <f t="shared" si="92"/>
        <v>0</v>
      </c>
      <c r="M113" s="30"/>
      <c r="N113" s="13"/>
    </row>
    <row r="114" spans="1:14" ht="14.25" customHeight="1" x14ac:dyDescent="0.25">
      <c r="A114" s="42"/>
      <c r="B114" s="82"/>
      <c r="C114" s="41" t="s">
        <v>26</v>
      </c>
      <c r="D114" s="45" t="s">
        <v>9</v>
      </c>
      <c r="E114" s="83"/>
      <c r="F114" s="85"/>
      <c r="G114" s="10"/>
      <c r="H114" s="15">
        <f t="shared" si="89"/>
        <v>0</v>
      </c>
      <c r="I114" s="25"/>
      <c r="J114" s="16">
        <f t="shared" si="90"/>
        <v>0</v>
      </c>
      <c r="K114" s="16">
        <f t="shared" si="91"/>
        <v>0</v>
      </c>
      <c r="L114" s="30">
        <f t="shared" si="92"/>
        <v>0</v>
      </c>
      <c r="M114" s="30"/>
      <c r="N114" s="13"/>
    </row>
    <row r="115" spans="1:14" ht="14.25" customHeight="1" x14ac:dyDescent="0.25">
      <c r="A115" s="42"/>
      <c r="B115" s="82"/>
      <c r="C115" s="41" t="s">
        <v>26</v>
      </c>
      <c r="D115" s="45" t="s">
        <v>9</v>
      </c>
      <c r="E115" s="44"/>
      <c r="F115" s="85"/>
      <c r="G115" s="9"/>
      <c r="H115" s="15">
        <f t="shared" si="89"/>
        <v>0</v>
      </c>
      <c r="I115" s="24"/>
      <c r="J115" s="16">
        <f t="shared" si="90"/>
        <v>0</v>
      </c>
      <c r="K115" s="16">
        <f t="shared" si="91"/>
        <v>0</v>
      </c>
      <c r="L115" s="30">
        <f t="shared" si="92"/>
        <v>0</v>
      </c>
      <c r="M115" s="30"/>
      <c r="N115" s="13"/>
    </row>
    <row r="116" spans="1:14" ht="14.25" customHeight="1" x14ac:dyDescent="0.25">
      <c r="A116" s="42"/>
      <c r="B116" s="82"/>
      <c r="C116" s="41" t="s">
        <v>26</v>
      </c>
      <c r="D116" s="45" t="s">
        <v>9</v>
      </c>
      <c r="E116" s="44"/>
      <c r="F116" s="85"/>
      <c r="G116" s="14"/>
      <c r="H116" s="15">
        <f t="shared" si="89"/>
        <v>0</v>
      </c>
      <c r="I116" s="23"/>
      <c r="J116" s="16">
        <f t="shared" si="90"/>
        <v>0</v>
      </c>
      <c r="K116" s="16">
        <f t="shared" si="91"/>
        <v>0</v>
      </c>
      <c r="L116" s="30">
        <f t="shared" si="92"/>
        <v>0</v>
      </c>
      <c r="M116" s="30"/>
      <c r="N116" s="13"/>
    </row>
    <row r="117" spans="1:14" ht="14.25" customHeight="1" x14ac:dyDescent="0.25">
      <c r="A117" s="42"/>
      <c r="B117" s="82"/>
      <c r="C117" s="41" t="s">
        <v>26</v>
      </c>
      <c r="D117" s="45" t="s">
        <v>9</v>
      </c>
      <c r="E117" s="44"/>
      <c r="F117" s="85"/>
      <c r="G117" s="14"/>
      <c r="H117" s="15">
        <f t="shared" si="89"/>
        <v>0</v>
      </c>
      <c r="I117" s="23"/>
      <c r="J117" s="16">
        <f t="shared" si="90"/>
        <v>0</v>
      </c>
      <c r="K117" s="16">
        <f t="shared" si="91"/>
        <v>0</v>
      </c>
      <c r="L117" s="30">
        <f t="shared" si="92"/>
        <v>0</v>
      </c>
      <c r="M117" s="30"/>
      <c r="N117" s="13"/>
    </row>
    <row r="118" spans="1:14" s="78" customFormat="1" ht="14.25" customHeight="1" x14ac:dyDescent="0.25">
      <c r="A118" s="79"/>
      <c r="B118" s="82"/>
      <c r="C118" s="41" t="s">
        <v>26</v>
      </c>
      <c r="D118" s="82" t="s">
        <v>9</v>
      </c>
      <c r="E118" s="81"/>
      <c r="F118" s="85"/>
      <c r="G118" s="14"/>
      <c r="H118" s="15">
        <f t="shared" si="89"/>
        <v>0</v>
      </c>
      <c r="I118" s="23"/>
      <c r="J118" s="16">
        <f t="shared" si="90"/>
        <v>0</v>
      </c>
      <c r="K118" s="16">
        <f t="shared" si="91"/>
        <v>0</v>
      </c>
      <c r="L118" s="30">
        <f t="shared" si="92"/>
        <v>0</v>
      </c>
      <c r="M118" s="30"/>
      <c r="N118" s="13"/>
    </row>
    <row r="119" spans="1:14" s="78" customFormat="1" ht="14.25" customHeight="1" x14ac:dyDescent="0.25">
      <c r="A119" s="80"/>
      <c r="B119" s="82"/>
      <c r="C119" s="41" t="s">
        <v>26</v>
      </c>
      <c r="D119" s="82" t="s">
        <v>9</v>
      </c>
      <c r="E119" s="81"/>
      <c r="F119" s="85"/>
      <c r="G119" s="14"/>
      <c r="H119" s="15">
        <f t="shared" si="89"/>
        <v>0</v>
      </c>
      <c r="I119" s="23"/>
      <c r="J119" s="16">
        <f t="shared" si="90"/>
        <v>0</v>
      </c>
      <c r="K119" s="16">
        <f t="shared" si="91"/>
        <v>0</v>
      </c>
      <c r="L119" s="30">
        <f t="shared" si="92"/>
        <v>0</v>
      </c>
      <c r="M119" s="30"/>
      <c r="N119" s="13"/>
    </row>
    <row r="120" spans="1:14" s="78" customFormat="1" ht="14.25" customHeight="1" x14ac:dyDescent="0.25">
      <c r="A120" s="80"/>
      <c r="B120" s="82"/>
      <c r="C120" s="41" t="s">
        <v>26</v>
      </c>
      <c r="D120" s="82" t="s">
        <v>9</v>
      </c>
      <c r="E120" s="81"/>
      <c r="F120" s="85"/>
      <c r="G120" s="14"/>
      <c r="H120" s="15">
        <f t="shared" si="89"/>
        <v>0</v>
      </c>
      <c r="I120" s="23"/>
      <c r="J120" s="16">
        <f t="shared" si="90"/>
        <v>0</v>
      </c>
      <c r="K120" s="16">
        <f t="shared" si="91"/>
        <v>0</v>
      </c>
      <c r="L120" s="30">
        <f t="shared" si="92"/>
        <v>0</v>
      </c>
      <c r="M120" s="30"/>
      <c r="N120" s="13"/>
    </row>
    <row r="121" spans="1:14" s="78" customFormat="1" ht="14.25" customHeight="1" x14ac:dyDescent="0.25">
      <c r="A121" s="80"/>
      <c r="B121" s="82"/>
      <c r="C121" s="41" t="s">
        <v>26</v>
      </c>
      <c r="D121" s="82" t="s">
        <v>9</v>
      </c>
      <c r="E121" s="81"/>
      <c r="F121" s="85"/>
      <c r="G121" s="14"/>
      <c r="H121" s="15">
        <f t="shared" si="89"/>
        <v>0</v>
      </c>
      <c r="I121" s="23"/>
      <c r="J121" s="16">
        <f t="shared" si="90"/>
        <v>0</v>
      </c>
      <c r="K121" s="16">
        <f t="shared" si="91"/>
        <v>0</v>
      </c>
      <c r="L121" s="30">
        <f t="shared" si="92"/>
        <v>0</v>
      </c>
      <c r="M121" s="30"/>
      <c r="N121" s="13"/>
    </row>
    <row r="122" spans="1:14" s="78" customFormat="1" ht="14.25" customHeight="1" x14ac:dyDescent="0.25">
      <c r="A122" s="80"/>
      <c r="B122" s="82"/>
      <c r="C122" s="41" t="s">
        <v>26</v>
      </c>
      <c r="D122" s="82" t="s">
        <v>9</v>
      </c>
      <c r="E122" s="81"/>
      <c r="F122" s="85"/>
      <c r="G122" s="14"/>
      <c r="H122" s="15">
        <f t="shared" si="89"/>
        <v>0</v>
      </c>
      <c r="I122" s="23"/>
      <c r="J122" s="16">
        <f t="shared" si="90"/>
        <v>0</v>
      </c>
      <c r="K122" s="16">
        <f t="shared" si="91"/>
        <v>0</v>
      </c>
      <c r="L122" s="30">
        <f t="shared" si="92"/>
        <v>0</v>
      </c>
      <c r="M122" s="30"/>
      <c r="N122" s="13"/>
    </row>
    <row r="123" spans="1:14" s="78" customFormat="1" ht="14.25" customHeight="1" x14ac:dyDescent="0.25">
      <c r="A123" s="80"/>
      <c r="B123" s="82"/>
      <c r="C123" s="41" t="s">
        <v>26</v>
      </c>
      <c r="D123" s="82" t="s">
        <v>9</v>
      </c>
      <c r="E123" s="81"/>
      <c r="F123" s="85"/>
      <c r="G123" s="14"/>
      <c r="H123" s="15">
        <f t="shared" si="89"/>
        <v>0</v>
      </c>
      <c r="I123" s="23"/>
      <c r="J123" s="16">
        <f t="shared" si="90"/>
        <v>0</v>
      </c>
      <c r="K123" s="16">
        <f t="shared" si="91"/>
        <v>0</v>
      </c>
      <c r="L123" s="30">
        <f t="shared" si="92"/>
        <v>0</v>
      </c>
      <c r="M123" s="30"/>
      <c r="N123" s="13"/>
    </row>
    <row r="124" spans="1:14" s="78" customFormat="1" ht="14.25" customHeight="1" x14ac:dyDescent="0.25">
      <c r="A124" s="80"/>
      <c r="B124" s="82"/>
      <c r="C124" s="41" t="s">
        <v>26</v>
      </c>
      <c r="D124" s="82" t="s">
        <v>9</v>
      </c>
      <c r="E124" s="81"/>
      <c r="F124" s="85"/>
      <c r="G124" s="14"/>
      <c r="H124" s="15">
        <f t="shared" si="89"/>
        <v>0</v>
      </c>
      <c r="I124" s="23"/>
      <c r="J124" s="16">
        <f t="shared" si="90"/>
        <v>0</v>
      </c>
      <c r="K124" s="16">
        <f t="shared" si="91"/>
        <v>0</v>
      </c>
      <c r="L124" s="30">
        <f t="shared" si="92"/>
        <v>0</v>
      </c>
      <c r="M124" s="30"/>
      <c r="N124" s="13"/>
    </row>
    <row r="125" spans="1:14" s="45" customFormat="1" ht="14.25" customHeight="1" x14ac:dyDescent="0.25">
      <c r="A125" s="80"/>
      <c r="B125" s="82"/>
      <c r="C125" s="41" t="s">
        <v>26</v>
      </c>
      <c r="D125" s="82" t="s">
        <v>9</v>
      </c>
      <c r="E125" s="81"/>
      <c r="F125" s="85"/>
      <c r="G125" s="14"/>
      <c r="H125" s="15">
        <f t="shared" si="89"/>
        <v>0</v>
      </c>
      <c r="I125" s="23"/>
      <c r="J125" s="16">
        <f t="shared" si="90"/>
        <v>0</v>
      </c>
      <c r="K125" s="16">
        <f t="shared" si="91"/>
        <v>0</v>
      </c>
      <c r="L125" s="30">
        <f t="shared" si="92"/>
        <v>0</v>
      </c>
      <c r="N125" s="13"/>
    </row>
    <row r="126" spans="1:14" s="82" customFormat="1" ht="14.25" customHeight="1" x14ac:dyDescent="0.25">
      <c r="A126" s="83"/>
      <c r="C126" s="41" t="s">
        <v>26</v>
      </c>
      <c r="D126" s="82" t="s">
        <v>9</v>
      </c>
      <c r="E126" s="83"/>
      <c r="F126" s="85"/>
      <c r="G126" s="14"/>
      <c r="H126" s="15">
        <f t="shared" ref="H126:H131" si="93">F126+G126</f>
        <v>0</v>
      </c>
      <c r="I126" s="23"/>
      <c r="J126" s="16">
        <f t="shared" ref="J126" si="94">IF(D126="Y",$D$3*I126,0)</f>
        <v>0</v>
      </c>
      <c r="K126" s="16">
        <f t="shared" ref="K126" si="95">IF(H126&gt;0, 0, I126+J126)</f>
        <v>0</v>
      </c>
      <c r="L126" s="30">
        <f t="shared" ref="L126" si="96">H126+K126</f>
        <v>0</v>
      </c>
      <c r="N126" s="13"/>
    </row>
    <row r="127" spans="1:14" s="82" customFormat="1" ht="14.25" customHeight="1" x14ac:dyDescent="0.25">
      <c r="A127" s="83"/>
      <c r="C127" s="41" t="s">
        <v>26</v>
      </c>
      <c r="D127" s="39" t="s">
        <v>9</v>
      </c>
      <c r="E127" s="83"/>
      <c r="F127" s="85"/>
      <c r="G127" s="14"/>
      <c r="H127" s="15">
        <f t="shared" si="93"/>
        <v>0</v>
      </c>
      <c r="I127" s="23"/>
      <c r="J127" s="16">
        <f t="shared" ref="J127:J129" si="97">IF(D127="Y",$D$3*I127,0)</f>
        <v>0</v>
      </c>
      <c r="K127" s="16">
        <f t="shared" ref="K127:K129" si="98">IF(H127&gt;0, 0, I127+J127)</f>
        <v>0</v>
      </c>
      <c r="L127" s="30">
        <f t="shared" ref="L127:L129" si="99">H127+K127</f>
        <v>0</v>
      </c>
      <c r="N127" s="13"/>
    </row>
    <row r="128" spans="1:14" s="82" customFormat="1" ht="14.25" customHeight="1" x14ac:dyDescent="0.25">
      <c r="A128" s="83"/>
      <c r="C128" s="41" t="s">
        <v>26</v>
      </c>
      <c r="D128" s="39" t="s">
        <v>9</v>
      </c>
      <c r="E128" s="83"/>
      <c r="F128" s="85"/>
      <c r="G128" s="14"/>
      <c r="H128" s="15">
        <f t="shared" si="93"/>
        <v>0</v>
      </c>
      <c r="I128" s="23"/>
      <c r="J128" s="16">
        <f t="shared" si="97"/>
        <v>0</v>
      </c>
      <c r="K128" s="16">
        <f t="shared" si="98"/>
        <v>0</v>
      </c>
      <c r="L128" s="30">
        <f t="shared" si="99"/>
        <v>0</v>
      </c>
      <c r="N128" s="13"/>
    </row>
    <row r="129" spans="1:14" s="82" customFormat="1" ht="14.25" customHeight="1" x14ac:dyDescent="0.25">
      <c r="A129" s="83"/>
      <c r="C129" s="41" t="s">
        <v>26</v>
      </c>
      <c r="D129" s="39" t="s">
        <v>9</v>
      </c>
      <c r="E129" s="83"/>
      <c r="F129" s="85"/>
      <c r="G129" s="14"/>
      <c r="H129" s="15">
        <f t="shared" si="93"/>
        <v>0</v>
      </c>
      <c r="I129" s="23"/>
      <c r="J129" s="16">
        <f t="shared" si="97"/>
        <v>0</v>
      </c>
      <c r="K129" s="16">
        <f t="shared" si="98"/>
        <v>0</v>
      </c>
      <c r="L129" s="30">
        <f t="shared" si="99"/>
        <v>0</v>
      </c>
      <c r="N129" s="13"/>
    </row>
    <row r="130" spans="1:14" s="82" customFormat="1" ht="14.25" customHeight="1" x14ac:dyDescent="0.25">
      <c r="A130" s="83"/>
      <c r="C130" s="41" t="s">
        <v>26</v>
      </c>
      <c r="D130" s="39" t="s">
        <v>9</v>
      </c>
      <c r="E130" s="83"/>
      <c r="F130" s="85"/>
      <c r="G130" s="14"/>
      <c r="H130" s="15">
        <f t="shared" si="93"/>
        <v>0</v>
      </c>
      <c r="I130" s="23"/>
      <c r="J130" s="16">
        <f t="shared" ref="J130:J131" si="100">IF(D130="Y",$D$3*I130,0)</f>
        <v>0</v>
      </c>
      <c r="K130" s="16">
        <f t="shared" ref="K130:K131" si="101">IF(H130&gt;0, 0, I130+J130)</f>
        <v>0</v>
      </c>
      <c r="L130" s="30">
        <f t="shared" ref="L130:L131" si="102">H130+K130</f>
        <v>0</v>
      </c>
      <c r="N130" s="13"/>
    </row>
    <row r="131" spans="1:14" s="82" customFormat="1" ht="14.25" customHeight="1" x14ac:dyDescent="0.25">
      <c r="A131" s="83"/>
      <c r="C131" s="41" t="s">
        <v>26</v>
      </c>
      <c r="D131" s="39" t="s">
        <v>9</v>
      </c>
      <c r="E131" s="83"/>
      <c r="F131" s="85"/>
      <c r="G131" s="14"/>
      <c r="H131" s="15">
        <f t="shared" si="93"/>
        <v>0</v>
      </c>
      <c r="I131" s="23"/>
      <c r="J131" s="16">
        <f t="shared" si="100"/>
        <v>0</v>
      </c>
      <c r="K131" s="16">
        <f t="shared" si="101"/>
        <v>0</v>
      </c>
      <c r="L131" s="30">
        <f t="shared" si="102"/>
        <v>0</v>
      </c>
      <c r="N131" s="13"/>
    </row>
    <row r="132" spans="1:14" s="82" customFormat="1" ht="14.25" customHeight="1" x14ac:dyDescent="0.25">
      <c r="A132" s="83"/>
      <c r="C132" s="41"/>
      <c r="E132" s="83"/>
      <c r="F132" s="85"/>
      <c r="G132" s="14"/>
      <c r="H132" s="15"/>
      <c r="I132" s="23"/>
      <c r="J132" s="16"/>
      <c r="K132" s="16"/>
      <c r="L132" s="30" t="s">
        <v>22</v>
      </c>
      <c r="M132" s="30">
        <f>SUM(L111:L132)</f>
        <v>0</v>
      </c>
      <c r="N132" s="13"/>
    </row>
    <row r="133" spans="1:14" s="45" customFormat="1" ht="14.25" customHeight="1" x14ac:dyDescent="0.25">
      <c r="A133" s="42"/>
      <c r="C133" s="41"/>
      <c r="F133" s="85"/>
      <c r="G133" s="14"/>
      <c r="H133" s="15"/>
      <c r="I133" s="23"/>
      <c r="J133" s="16"/>
      <c r="K133" s="16"/>
      <c r="L133" s="30"/>
      <c r="M133" s="30"/>
      <c r="N133" s="13"/>
    </row>
    <row r="134" spans="1:14" s="45" customFormat="1" ht="14.25" customHeight="1" x14ac:dyDescent="0.25">
      <c r="A134" s="46"/>
      <c r="C134" s="41"/>
      <c r="F134" s="85"/>
      <c r="G134" s="14"/>
      <c r="H134" s="15"/>
      <c r="I134" s="23"/>
      <c r="J134" s="16"/>
      <c r="K134" s="16"/>
      <c r="L134" s="30"/>
      <c r="M134" s="30"/>
      <c r="N134" s="13"/>
    </row>
    <row r="135" spans="1:14" ht="14.25" customHeight="1" x14ac:dyDescent="0.25">
      <c r="A135" s="46"/>
      <c r="B135" s="43"/>
      <c r="C135" s="41" t="s">
        <v>11</v>
      </c>
      <c r="D135" s="45" t="s">
        <v>9</v>
      </c>
      <c r="E135" s="44"/>
      <c r="F135" s="85"/>
      <c r="G135" s="22"/>
      <c r="H135" s="15">
        <f>F135+G135</f>
        <v>0</v>
      </c>
      <c r="I135" s="23"/>
      <c r="J135" s="16">
        <f>IF(D135="Y",$D$3*I135,0)</f>
        <v>0</v>
      </c>
      <c r="K135" s="16">
        <f>IF(H135&gt;0, 0, I135+J135)</f>
        <v>0</v>
      </c>
      <c r="L135" s="30">
        <f>H135+K135</f>
        <v>0</v>
      </c>
      <c r="M135" s="30"/>
      <c r="N135" s="13"/>
    </row>
    <row r="136" spans="1:14" ht="14.25" customHeight="1" x14ac:dyDescent="0.25">
      <c r="A136" s="46"/>
      <c r="B136" s="43"/>
      <c r="C136" s="41" t="s">
        <v>11</v>
      </c>
      <c r="D136" s="45" t="s">
        <v>9</v>
      </c>
      <c r="E136" s="44"/>
      <c r="F136" s="85"/>
      <c r="G136" s="22"/>
      <c r="H136" s="15">
        <f>F136+G136</f>
        <v>0</v>
      </c>
      <c r="I136" s="23"/>
      <c r="J136" s="16">
        <f>IF(D136="Y",$D$3*I136,0)</f>
        <v>0</v>
      </c>
      <c r="K136" s="16">
        <f>IF(H136&gt;0, 0, I136+J136)</f>
        <v>0</v>
      </c>
      <c r="L136" s="30">
        <f>H136+K136</f>
        <v>0</v>
      </c>
      <c r="M136" s="30"/>
      <c r="N136" s="13"/>
    </row>
    <row r="137" spans="1:14" ht="14.25" customHeight="1" x14ac:dyDescent="0.25">
      <c r="A137" s="22"/>
      <c r="B137" s="22"/>
      <c r="C137" s="22"/>
      <c r="D137" s="22"/>
      <c r="E137" s="22"/>
      <c r="F137" s="85"/>
      <c r="G137" s="22"/>
      <c r="H137" s="15"/>
      <c r="I137" s="25"/>
      <c r="J137" s="16"/>
      <c r="K137" s="16"/>
      <c r="L137" s="30" t="s">
        <v>22</v>
      </c>
      <c r="M137" s="30">
        <f>SUM(L135:L137)</f>
        <v>0</v>
      </c>
      <c r="N137" s="13"/>
    </row>
    <row r="138" spans="1:14" ht="14.25" customHeight="1" x14ac:dyDescent="0.25">
      <c r="A138" s="22"/>
      <c r="B138" s="22"/>
      <c r="C138" s="22"/>
      <c r="D138" s="22"/>
      <c r="E138" s="22"/>
      <c r="F138" s="85"/>
      <c r="G138" s="22"/>
      <c r="H138" s="15"/>
      <c r="I138" s="25"/>
      <c r="J138" s="16"/>
      <c r="K138" s="16"/>
      <c r="L138" s="30"/>
      <c r="M138" s="30"/>
      <c r="N138" s="13"/>
    </row>
    <row r="139" spans="1:14" ht="14.25" customHeight="1" x14ac:dyDescent="0.25">
      <c r="A139" s="53" t="s">
        <v>130</v>
      </c>
      <c r="B139" s="54"/>
      <c r="C139" s="22" t="s">
        <v>28</v>
      </c>
      <c r="D139" s="82" t="s">
        <v>9</v>
      </c>
      <c r="E139" s="55" t="s">
        <v>131</v>
      </c>
      <c r="F139" s="85">
        <v>-0.22</v>
      </c>
      <c r="G139" s="22"/>
      <c r="H139" s="15">
        <f t="shared" ref="H139:H140" si="103">F139+G139</f>
        <v>-0.22</v>
      </c>
      <c r="I139" s="23"/>
      <c r="J139" s="16">
        <f>IF(D139="Y",$D$3*I139,0)</f>
        <v>0</v>
      </c>
      <c r="K139" s="16">
        <f t="shared" ref="K139:K140" si="104">IF(H139&gt;0, 0, I139+J139)</f>
        <v>0</v>
      </c>
      <c r="L139" s="30">
        <f t="shared" ref="L139:L140" si="105">H139+K139</f>
        <v>-0.22</v>
      </c>
      <c r="M139" s="30"/>
      <c r="N139" s="13"/>
    </row>
    <row r="140" spans="1:14" ht="14.25" customHeight="1" x14ac:dyDescent="0.25">
      <c r="A140" s="53" t="s">
        <v>167</v>
      </c>
      <c r="B140" s="54"/>
      <c r="C140" s="41" t="s">
        <v>28</v>
      </c>
      <c r="D140" s="82" t="s">
        <v>9</v>
      </c>
      <c r="E140" s="55" t="s">
        <v>166</v>
      </c>
      <c r="F140" s="85">
        <v>-0.41</v>
      </c>
      <c r="G140" s="22"/>
      <c r="H140" s="15">
        <f t="shared" si="103"/>
        <v>-0.41</v>
      </c>
      <c r="I140" s="23"/>
      <c r="J140" s="16">
        <f>IF(D140="Y",$D$3*I140,0)</f>
        <v>0</v>
      </c>
      <c r="K140" s="16">
        <f t="shared" si="104"/>
        <v>0</v>
      </c>
      <c r="L140" s="30">
        <f t="shared" si="105"/>
        <v>-0.41</v>
      </c>
      <c r="M140" s="30"/>
      <c r="N140" s="13"/>
    </row>
    <row r="141" spans="1:14" s="82" customFormat="1" ht="14.25" customHeight="1" x14ac:dyDescent="0.25">
      <c r="A141" s="79" t="s">
        <v>168</v>
      </c>
      <c r="B141" s="83"/>
      <c r="C141" s="41" t="s">
        <v>28</v>
      </c>
      <c r="D141" s="82" t="s">
        <v>9</v>
      </c>
      <c r="E141" s="83" t="s">
        <v>166</v>
      </c>
      <c r="F141" s="85">
        <v>-0.28000000000000003</v>
      </c>
      <c r="G141" s="41"/>
      <c r="H141" s="15">
        <f t="shared" ref="H141" si="106">F141+G141</f>
        <v>-0.28000000000000003</v>
      </c>
      <c r="I141" s="23"/>
      <c r="J141" s="16">
        <f>IF(D141="Y",$D$3*I141,0)</f>
        <v>0</v>
      </c>
      <c r="K141" s="16">
        <f t="shared" ref="K141" si="107">IF(H141&gt;0, 0, I141+J141)</f>
        <v>0</v>
      </c>
      <c r="L141" s="30">
        <f t="shared" ref="L141" si="108">H141+K141</f>
        <v>-0.28000000000000003</v>
      </c>
      <c r="M141" s="30"/>
      <c r="N141" s="13"/>
    </row>
    <row r="142" spans="1:14" ht="14.25" customHeight="1" x14ac:dyDescent="0.25">
      <c r="A142" s="22"/>
      <c r="B142" s="22"/>
      <c r="C142" s="22"/>
      <c r="D142" s="22"/>
      <c r="E142" s="22"/>
      <c r="F142" s="85"/>
      <c r="G142" s="22"/>
      <c r="H142" s="15"/>
      <c r="I142" s="25"/>
      <c r="J142" s="16"/>
      <c r="K142" s="16"/>
      <c r="L142" s="30" t="s">
        <v>22</v>
      </c>
      <c r="M142" s="30">
        <f>SUM(L139:L142)</f>
        <v>-0.91</v>
      </c>
      <c r="N142" s="13"/>
    </row>
    <row r="143" spans="1:14" ht="14.25" customHeight="1" x14ac:dyDescent="0.25">
      <c r="A143" s="22"/>
      <c r="B143" s="22"/>
      <c r="C143" s="22"/>
      <c r="D143" s="22"/>
      <c r="E143" s="22"/>
      <c r="F143" s="85"/>
      <c r="G143" s="22"/>
      <c r="H143" s="15"/>
      <c r="I143" s="24"/>
      <c r="J143" s="16"/>
      <c r="K143" s="16"/>
      <c r="L143" s="30"/>
      <c r="M143" s="30"/>
      <c r="N143" s="13"/>
    </row>
    <row r="144" spans="1:14" ht="14.25" customHeight="1" x14ac:dyDescent="0.25">
      <c r="A144" s="56"/>
      <c r="B144" s="57"/>
      <c r="C144" s="83" t="s">
        <v>29</v>
      </c>
      <c r="D144" s="82" t="s">
        <v>9</v>
      </c>
      <c r="E144" s="83" t="s">
        <v>30</v>
      </c>
      <c r="F144" s="85"/>
      <c r="G144" s="22"/>
      <c r="H144" s="15">
        <f t="shared" ref="H144" si="109">F144+G144</f>
        <v>0</v>
      </c>
      <c r="I144" s="23"/>
      <c r="J144" s="16">
        <f>IF(D144="Y",$D$3*I144,0)</f>
        <v>0</v>
      </c>
      <c r="K144" s="16">
        <f t="shared" ref="K144" si="110">IF(H144&gt;0, 0, I144+J144)</f>
        <v>0</v>
      </c>
      <c r="L144" s="30">
        <f t="shared" ref="L144" si="111">H144+K144</f>
        <v>0</v>
      </c>
      <c r="M144" s="30"/>
      <c r="N144" s="13"/>
    </row>
    <row r="145" spans="1:14" s="82" customFormat="1" ht="14.25" customHeight="1" x14ac:dyDescent="0.25">
      <c r="A145" s="79"/>
      <c r="B145" s="83"/>
      <c r="C145" s="83"/>
      <c r="D145" s="82" t="s">
        <v>9</v>
      </c>
      <c r="E145" s="83"/>
      <c r="F145" s="85"/>
      <c r="G145" s="41"/>
      <c r="H145" s="15">
        <f t="shared" ref="H145:H147" si="112">F145+G145</f>
        <v>0</v>
      </c>
      <c r="I145" s="23"/>
      <c r="J145" s="16">
        <f t="shared" ref="J145:J147" si="113">IF(D145="Y",$D$3*I145,0)</f>
        <v>0</v>
      </c>
      <c r="K145" s="16">
        <f t="shared" ref="K145:K147" si="114">IF(H145&gt;0, 0, I145+J145)</f>
        <v>0</v>
      </c>
      <c r="L145" s="30">
        <f t="shared" ref="L145:L147" si="115">H145+K145</f>
        <v>0</v>
      </c>
      <c r="M145" s="30"/>
      <c r="N145" s="13"/>
    </row>
    <row r="146" spans="1:14" s="82" customFormat="1" ht="14.25" customHeight="1" x14ac:dyDescent="0.25">
      <c r="A146" s="79"/>
      <c r="B146" s="83"/>
      <c r="C146" s="83"/>
      <c r="D146" s="82" t="s">
        <v>9</v>
      </c>
      <c r="E146" s="83"/>
      <c r="F146" s="85"/>
      <c r="G146" s="41"/>
      <c r="H146" s="15">
        <f t="shared" si="112"/>
        <v>0</v>
      </c>
      <c r="I146" s="23"/>
      <c r="J146" s="16">
        <f t="shared" si="113"/>
        <v>0</v>
      </c>
      <c r="K146" s="16">
        <f t="shared" si="114"/>
        <v>0</v>
      </c>
      <c r="L146" s="30">
        <f t="shared" si="115"/>
        <v>0</v>
      </c>
      <c r="M146" s="30"/>
      <c r="N146" s="13"/>
    </row>
    <row r="147" spans="1:14" s="82" customFormat="1" ht="14.25" customHeight="1" x14ac:dyDescent="0.25">
      <c r="A147" s="79"/>
      <c r="B147" s="83"/>
      <c r="C147" s="83"/>
      <c r="D147" s="82" t="s">
        <v>9</v>
      </c>
      <c r="E147" s="83"/>
      <c r="F147" s="85"/>
      <c r="G147" s="41"/>
      <c r="H147" s="15">
        <f t="shared" si="112"/>
        <v>0</v>
      </c>
      <c r="I147" s="23"/>
      <c r="J147" s="16">
        <f t="shared" si="113"/>
        <v>0</v>
      </c>
      <c r="K147" s="16">
        <f t="shared" si="114"/>
        <v>0</v>
      </c>
      <c r="L147" s="30">
        <f t="shared" si="115"/>
        <v>0</v>
      </c>
      <c r="M147" s="30"/>
      <c r="N147" s="13"/>
    </row>
    <row r="148" spans="1:14" ht="14.25" customHeight="1" x14ac:dyDescent="0.25">
      <c r="A148" s="22"/>
      <c r="B148" s="22"/>
      <c r="C148" s="22"/>
      <c r="D148" s="82"/>
      <c r="E148" s="22"/>
      <c r="F148" s="18"/>
      <c r="G148" s="22"/>
      <c r="H148" s="15"/>
      <c r="I148" s="24"/>
      <c r="J148" s="16"/>
      <c r="K148" s="16"/>
      <c r="L148" s="30" t="s">
        <v>22</v>
      </c>
      <c r="M148" s="30">
        <f>SUM(L144:L148)</f>
        <v>0</v>
      </c>
      <c r="N148" s="13"/>
    </row>
    <row r="149" spans="1:14" ht="14.25" customHeight="1" x14ac:dyDescent="0.25">
      <c r="A149" s="21"/>
      <c r="B149" s="22"/>
      <c r="C149" s="22"/>
      <c r="D149" s="22"/>
      <c r="E149" s="14"/>
      <c r="F149" s="18"/>
      <c r="G149" s="14"/>
      <c r="H149" s="15"/>
      <c r="I149" s="23"/>
      <c r="J149" s="16"/>
      <c r="K149" s="16"/>
      <c r="L149" s="30"/>
      <c r="M149" s="30"/>
      <c r="N149" s="13"/>
    </row>
    <row r="150" spans="1:14" ht="14.25" customHeight="1" x14ac:dyDescent="0.25">
      <c r="A150" s="21"/>
      <c r="B150" s="22"/>
      <c r="C150" s="22"/>
      <c r="D150" s="22"/>
      <c r="E150" s="14"/>
      <c r="F150" s="18"/>
      <c r="G150" s="14"/>
      <c r="H150" s="15"/>
      <c r="I150" s="23"/>
      <c r="J150" s="16"/>
      <c r="K150" s="16"/>
      <c r="L150" s="30"/>
      <c r="M150" s="30"/>
      <c r="N150" s="13"/>
    </row>
    <row r="151" spans="1:14" ht="14.25" customHeight="1" x14ac:dyDescent="0.25">
      <c r="A151" s="21"/>
      <c r="B151" s="22"/>
      <c r="C151" s="22"/>
      <c r="D151" s="22"/>
      <c r="E151" s="14"/>
      <c r="F151" s="18"/>
      <c r="G151" s="14"/>
      <c r="H151" s="15"/>
      <c r="I151" s="23"/>
      <c r="J151" s="16"/>
      <c r="K151" s="16"/>
      <c r="L151" s="30"/>
      <c r="M151" s="30"/>
      <c r="N151" s="13"/>
    </row>
    <row r="152" spans="1:14" ht="14.25" customHeight="1" x14ac:dyDescent="0.25">
      <c r="A152" s="21"/>
      <c r="B152" s="22"/>
      <c r="C152" s="22"/>
      <c r="D152" s="22"/>
      <c r="E152" s="14"/>
      <c r="F152" s="18"/>
      <c r="G152" s="14"/>
      <c r="H152" s="15"/>
      <c r="I152" s="23"/>
      <c r="J152" s="16"/>
      <c r="K152" s="16"/>
      <c r="L152" s="30"/>
      <c r="M152" s="30"/>
      <c r="N152" s="13"/>
    </row>
    <row r="153" spans="1:14" ht="14.25" customHeight="1" x14ac:dyDescent="0.25">
      <c r="A153" s="21"/>
      <c r="B153" s="22"/>
      <c r="C153" s="22"/>
      <c r="D153" s="22"/>
      <c r="E153" s="14"/>
      <c r="F153" s="18"/>
      <c r="G153" s="14"/>
      <c r="H153" s="15"/>
      <c r="I153" s="23"/>
      <c r="J153" s="16"/>
      <c r="K153" s="16"/>
      <c r="L153" s="30"/>
      <c r="M153" s="30"/>
      <c r="N153" s="13"/>
    </row>
    <row r="154" spans="1:14" ht="14.25" customHeight="1" x14ac:dyDescent="0.25">
      <c r="A154" s="21"/>
      <c r="B154" s="22"/>
      <c r="C154" s="22"/>
      <c r="D154" s="22"/>
      <c r="E154" s="14"/>
      <c r="F154" s="18"/>
      <c r="G154" s="14"/>
      <c r="H154" s="15"/>
      <c r="I154" s="23"/>
      <c r="J154" s="16"/>
      <c r="K154" s="16"/>
      <c r="L154" s="30"/>
      <c r="M154" s="30"/>
      <c r="N154" s="13"/>
    </row>
    <row r="155" spans="1:14" ht="14.25" customHeight="1" x14ac:dyDescent="0.25">
      <c r="A155" s="21"/>
      <c r="B155" s="22"/>
      <c r="C155" s="22"/>
      <c r="D155" s="22"/>
      <c r="E155" s="14"/>
      <c r="F155" s="18"/>
      <c r="G155" s="14"/>
      <c r="H155" s="15"/>
      <c r="I155" s="23"/>
      <c r="J155" s="16"/>
      <c r="K155" s="16"/>
      <c r="L155" s="30"/>
      <c r="M155" s="30"/>
      <c r="N155" s="13"/>
    </row>
    <row r="156" spans="1:14" ht="14.25" customHeight="1" x14ac:dyDescent="0.25">
      <c r="A156" s="21"/>
      <c r="B156" s="22"/>
      <c r="C156" s="22"/>
      <c r="D156" s="22"/>
      <c r="E156" s="14"/>
      <c r="F156" s="18"/>
      <c r="G156" s="14"/>
      <c r="H156" s="15"/>
      <c r="I156" s="23"/>
      <c r="J156" s="16"/>
      <c r="K156" s="16"/>
      <c r="L156" s="32"/>
      <c r="M156" s="30"/>
      <c r="N156" s="13"/>
    </row>
    <row r="157" spans="1:14" ht="14.25" customHeight="1" x14ac:dyDescent="0.25">
      <c r="A157" s="21"/>
      <c r="B157" s="22"/>
      <c r="C157" s="22"/>
      <c r="D157" s="22"/>
      <c r="E157" s="14"/>
      <c r="F157" s="18"/>
      <c r="G157" s="14"/>
      <c r="H157" s="15"/>
      <c r="I157" s="23"/>
      <c r="J157" s="16"/>
      <c r="K157" s="16"/>
      <c r="L157" s="30"/>
      <c r="M157" s="30"/>
      <c r="N157" s="13"/>
    </row>
    <row r="158" spans="1:14" ht="14.25" customHeight="1" x14ac:dyDescent="0.25">
      <c r="A158" s="21"/>
      <c r="B158" s="22"/>
      <c r="C158" s="22"/>
      <c r="D158" s="22"/>
      <c r="E158" s="22"/>
      <c r="F158" s="18"/>
      <c r="G158" s="22"/>
      <c r="H158" s="15"/>
      <c r="I158" s="23"/>
      <c r="J158" s="16"/>
      <c r="K158" s="16"/>
      <c r="L158" s="30"/>
      <c r="M158" s="30"/>
      <c r="N158" s="13"/>
    </row>
    <row r="159" spans="1:14" ht="14.25" customHeight="1" x14ac:dyDescent="0.25">
      <c r="A159" s="21"/>
      <c r="B159" s="22"/>
      <c r="C159" s="22"/>
      <c r="D159" s="22"/>
      <c r="E159" s="22"/>
      <c r="F159" s="18"/>
      <c r="G159" s="22"/>
      <c r="H159" s="15"/>
      <c r="I159" s="23"/>
      <c r="J159" s="16"/>
      <c r="K159" s="16"/>
      <c r="L159" s="32"/>
      <c r="M159" s="30"/>
      <c r="N159" s="13"/>
    </row>
    <row r="160" spans="1:14" ht="14.25" customHeight="1" x14ac:dyDescent="0.25">
      <c r="A160" s="21"/>
      <c r="B160" s="22"/>
      <c r="C160" s="22"/>
      <c r="D160" s="22"/>
      <c r="E160" s="22"/>
      <c r="F160" s="18"/>
      <c r="G160" s="22"/>
      <c r="H160" s="15"/>
      <c r="I160" s="23"/>
      <c r="J160" s="16"/>
      <c r="K160" s="16"/>
      <c r="L160" s="30"/>
      <c r="M160" s="30"/>
      <c r="N160" s="13"/>
    </row>
    <row r="161" spans="1:14" ht="14.25" customHeight="1" x14ac:dyDescent="0.25">
      <c r="A161" s="22"/>
      <c r="B161" s="22"/>
      <c r="C161" s="21"/>
      <c r="D161" s="19"/>
      <c r="E161" s="22"/>
      <c r="F161" s="18"/>
      <c r="G161" s="15"/>
      <c r="H161" s="15"/>
      <c r="I161" s="16"/>
      <c r="J161" s="16"/>
      <c r="K161" s="16"/>
      <c r="L161" s="30"/>
      <c r="M161" s="30"/>
      <c r="N161" s="13"/>
    </row>
    <row r="162" spans="1:14" ht="14.25" customHeight="1" x14ac:dyDescent="0.25">
      <c r="A162" s="22"/>
      <c r="B162" s="22"/>
      <c r="C162" s="21"/>
      <c r="D162" s="19"/>
      <c r="E162" s="22"/>
      <c r="F162" s="18"/>
      <c r="G162" s="15"/>
      <c r="H162" s="15"/>
      <c r="I162" s="16"/>
      <c r="J162" s="16"/>
      <c r="K162" s="16"/>
      <c r="L162" s="32"/>
      <c r="M162" s="30"/>
      <c r="N162" s="13"/>
    </row>
    <row r="163" spans="1:14" ht="14.25" customHeight="1" x14ac:dyDescent="0.25">
      <c r="A163" s="22"/>
      <c r="B163" s="22"/>
      <c r="C163" s="21"/>
      <c r="D163" s="19"/>
      <c r="E163" s="22"/>
      <c r="F163" s="18"/>
      <c r="G163" s="15"/>
      <c r="H163" s="15"/>
      <c r="I163" s="16"/>
      <c r="J163" s="16"/>
      <c r="K163" s="16"/>
      <c r="L163" s="30"/>
      <c r="M163" s="30"/>
      <c r="N163" s="13"/>
    </row>
    <row r="164" spans="1:14" ht="14.25" customHeight="1" x14ac:dyDescent="0.25">
      <c r="A164" s="22"/>
      <c r="B164" s="22"/>
      <c r="C164" s="21"/>
      <c r="D164" s="19"/>
      <c r="E164" s="22"/>
      <c r="F164" s="18"/>
      <c r="G164" s="15"/>
      <c r="H164" s="15"/>
      <c r="I164" s="16"/>
      <c r="J164" s="16"/>
      <c r="K164" s="16"/>
      <c r="L164" s="30"/>
      <c r="M164" s="30"/>
      <c r="N164" s="13"/>
    </row>
    <row r="165" spans="1:14" ht="14.25" customHeight="1" x14ac:dyDescent="0.25">
      <c r="A165" s="22"/>
      <c r="B165" s="22"/>
      <c r="C165" s="21"/>
      <c r="D165" s="19"/>
      <c r="E165" s="22"/>
      <c r="F165" s="18"/>
      <c r="G165" s="15"/>
      <c r="H165" s="15"/>
      <c r="I165" s="16"/>
      <c r="J165" s="16"/>
      <c r="K165" s="16"/>
      <c r="L165" s="32"/>
      <c r="M165" s="30"/>
      <c r="N165" s="13"/>
    </row>
    <row r="166" spans="1:14" ht="14.25" customHeight="1" x14ac:dyDescent="0.25">
      <c r="A166" s="22"/>
      <c r="B166" s="22"/>
      <c r="C166" s="21"/>
      <c r="D166" s="19"/>
      <c r="E166" s="22"/>
      <c r="F166" s="18"/>
      <c r="G166" s="15"/>
      <c r="H166" s="15"/>
      <c r="I166" s="16"/>
      <c r="J166" s="16"/>
      <c r="K166" s="16"/>
      <c r="L166" s="30"/>
      <c r="M166" s="30"/>
      <c r="N166" s="13"/>
    </row>
    <row r="167" spans="1:14" ht="14.25" customHeight="1" x14ac:dyDescent="0.25">
      <c r="A167" s="6"/>
      <c r="B167" s="6"/>
      <c r="C167" s="20"/>
      <c r="D167" s="19"/>
      <c r="E167" s="6"/>
      <c r="F167" s="17"/>
      <c r="G167" s="15"/>
      <c r="H167" s="15"/>
      <c r="I167" s="16"/>
      <c r="J167" s="16"/>
      <c r="K167" s="16"/>
      <c r="L167" s="30"/>
      <c r="M167" s="30"/>
      <c r="N167" s="13"/>
    </row>
    <row r="168" spans="1:14" ht="14.25" customHeight="1" x14ac:dyDescent="0.25">
      <c r="A168" s="6"/>
      <c r="B168" s="6"/>
      <c r="C168" s="20"/>
      <c r="D168" s="19"/>
      <c r="E168" s="6"/>
      <c r="F168" s="17"/>
      <c r="G168" s="15"/>
      <c r="H168" s="15"/>
      <c r="I168" s="16"/>
      <c r="J168" s="16"/>
      <c r="K168" s="16"/>
      <c r="L168" s="30"/>
      <c r="M168" s="30"/>
      <c r="N168" s="13"/>
    </row>
    <row r="169" spans="1:14" ht="14.25" customHeight="1" x14ac:dyDescent="0.25">
      <c r="A169" s="6"/>
      <c r="B169" s="6"/>
      <c r="C169" s="20"/>
      <c r="D169" s="19"/>
      <c r="E169" s="6"/>
      <c r="F169" s="17"/>
      <c r="G169" s="15"/>
      <c r="H169" s="15"/>
      <c r="I169" s="16"/>
      <c r="J169" s="16"/>
      <c r="K169" s="16"/>
      <c r="L169" s="30"/>
      <c r="M169" s="30"/>
      <c r="N169" s="13"/>
    </row>
    <row r="170" spans="1:14" ht="14.25" customHeight="1" x14ac:dyDescent="0.25">
      <c r="A170" s="6"/>
      <c r="B170" s="6"/>
      <c r="C170" s="20"/>
      <c r="D170" s="19"/>
      <c r="E170" s="6"/>
      <c r="F170" s="17"/>
      <c r="G170" s="14"/>
      <c r="H170" s="15"/>
      <c r="I170" s="26"/>
      <c r="J170" s="16"/>
      <c r="K170" s="16"/>
      <c r="L170" s="30"/>
      <c r="M170" s="30"/>
      <c r="N170" s="13"/>
    </row>
    <row r="171" spans="1:14" ht="14.25" customHeight="1" x14ac:dyDescent="0.25">
      <c r="A171" s="6"/>
      <c r="B171" s="6"/>
      <c r="C171" s="20"/>
      <c r="D171" s="19"/>
      <c r="E171" s="6"/>
      <c r="F171" s="17"/>
      <c r="G171" s="14"/>
      <c r="H171" s="15"/>
      <c r="I171" s="27"/>
      <c r="J171" s="16"/>
      <c r="K171" s="16"/>
      <c r="L171" s="30"/>
      <c r="M171" s="30"/>
      <c r="N171" s="13"/>
    </row>
    <row r="172" spans="1:14" ht="14.25" customHeight="1" x14ac:dyDescent="0.25">
      <c r="A172" s="6"/>
      <c r="B172" s="6"/>
      <c r="C172" s="20"/>
      <c r="D172" s="19"/>
      <c r="E172" s="6"/>
      <c r="F172" s="17"/>
      <c r="G172" s="14"/>
      <c r="H172" s="15"/>
      <c r="I172" s="26"/>
      <c r="J172" s="16"/>
      <c r="K172" s="16"/>
      <c r="L172" s="30"/>
      <c r="M172" s="30"/>
      <c r="N172" s="13"/>
    </row>
    <row r="173" spans="1:14" ht="14.25" customHeight="1" x14ac:dyDescent="0.25">
      <c r="A173" s="6"/>
      <c r="B173" s="6"/>
      <c r="C173" s="20"/>
      <c r="D173" s="19"/>
      <c r="E173" s="6"/>
      <c r="F173" s="17"/>
      <c r="G173" s="14"/>
      <c r="H173" s="15"/>
      <c r="I173" s="26"/>
      <c r="J173" s="16"/>
      <c r="K173" s="16"/>
      <c r="L173" s="30"/>
      <c r="M173" s="30"/>
      <c r="N173" s="13"/>
    </row>
    <row r="174" spans="1:14" ht="14.25" customHeight="1" x14ac:dyDescent="0.25">
      <c r="A174" s="6"/>
      <c r="B174" s="20"/>
      <c r="C174" s="20"/>
      <c r="D174" s="19"/>
      <c r="E174" s="6"/>
      <c r="F174" s="17"/>
      <c r="G174" s="14"/>
      <c r="H174" s="15"/>
      <c r="I174" s="27"/>
      <c r="J174" s="16"/>
      <c r="K174" s="16"/>
      <c r="L174" s="30"/>
      <c r="M174" s="30"/>
      <c r="N174" s="13"/>
    </row>
    <row r="175" spans="1:14" ht="14.25" customHeight="1" x14ac:dyDescent="0.25">
      <c r="A175" s="6"/>
      <c r="B175" s="6"/>
      <c r="C175" s="20"/>
      <c r="D175" s="19"/>
      <c r="E175" s="6"/>
      <c r="F175" s="17"/>
      <c r="G175" s="14"/>
      <c r="H175" s="15"/>
      <c r="I175" s="26"/>
      <c r="J175" s="16"/>
      <c r="K175" s="16"/>
      <c r="L175" s="30"/>
      <c r="M175" s="30"/>
      <c r="N175" s="13"/>
    </row>
    <row r="176" spans="1:14" ht="14.25" customHeight="1" x14ac:dyDescent="0.25">
      <c r="A176" s="6"/>
      <c r="B176" s="6"/>
      <c r="C176" s="20"/>
      <c r="D176" s="19"/>
      <c r="E176" s="6"/>
      <c r="F176" s="17"/>
      <c r="G176" s="14"/>
      <c r="H176" s="15"/>
      <c r="I176" s="26"/>
      <c r="J176" s="16"/>
      <c r="K176" s="16"/>
      <c r="L176" s="30"/>
      <c r="M176" s="30"/>
      <c r="N176" s="13"/>
    </row>
    <row r="177" spans="1:14" ht="14.25" customHeight="1" x14ac:dyDescent="0.25">
      <c r="A177" s="6"/>
      <c r="B177" s="6"/>
      <c r="C177" s="20"/>
      <c r="D177" s="19"/>
      <c r="E177" s="6"/>
      <c r="F177" s="17"/>
      <c r="G177" s="14"/>
      <c r="H177" s="15"/>
      <c r="I177" s="26"/>
      <c r="J177" s="16"/>
      <c r="K177" s="16"/>
      <c r="L177" s="30"/>
      <c r="M177" s="30"/>
      <c r="N177" s="13"/>
    </row>
    <row r="178" spans="1:14" ht="14.25" customHeight="1" x14ac:dyDescent="0.25">
      <c r="A178" s="6"/>
      <c r="B178" s="6"/>
      <c r="C178" s="20"/>
      <c r="D178" s="19"/>
      <c r="E178" s="6"/>
      <c r="F178" s="17"/>
      <c r="G178" s="14"/>
      <c r="H178" s="15"/>
      <c r="I178" s="26"/>
      <c r="J178" s="16"/>
      <c r="K178" s="16"/>
      <c r="L178" s="30"/>
      <c r="M178" s="30"/>
      <c r="N178" s="13"/>
    </row>
    <row r="179" spans="1:14" ht="14.25" customHeight="1" x14ac:dyDescent="0.25">
      <c r="A179" s="6"/>
      <c r="B179" s="6"/>
      <c r="C179" s="20"/>
      <c r="D179" s="19"/>
      <c r="E179" s="6"/>
      <c r="F179" s="17"/>
      <c r="G179" s="14"/>
      <c r="H179" s="15"/>
      <c r="I179" s="26"/>
      <c r="J179" s="16"/>
      <c r="K179" s="16"/>
      <c r="L179" s="30"/>
      <c r="M179" s="30"/>
      <c r="N179" s="13"/>
    </row>
    <row r="180" spans="1:14" ht="14.25" customHeight="1" x14ac:dyDescent="0.25">
      <c r="A180" s="6"/>
      <c r="B180" s="6"/>
      <c r="C180" s="20"/>
      <c r="D180" s="19"/>
      <c r="E180" s="6"/>
      <c r="F180" s="17"/>
      <c r="G180" s="14"/>
      <c r="H180" s="15"/>
      <c r="I180" s="26"/>
      <c r="J180" s="16"/>
      <c r="K180" s="16"/>
      <c r="L180" s="30"/>
      <c r="M180" s="30"/>
      <c r="N180" s="13"/>
    </row>
    <row r="181" spans="1:14" ht="14.25" customHeight="1" x14ac:dyDescent="0.25">
      <c r="A181" s="6"/>
      <c r="B181" s="6"/>
      <c r="C181" s="20"/>
      <c r="D181" s="19"/>
      <c r="E181" s="6"/>
      <c r="F181" s="17"/>
      <c r="G181" s="14"/>
      <c r="H181" s="15"/>
      <c r="I181" s="26"/>
      <c r="J181" s="16"/>
      <c r="K181" s="16"/>
      <c r="L181" s="30"/>
      <c r="M181" s="30"/>
      <c r="N181" s="13"/>
    </row>
    <row r="182" spans="1:14" ht="14.25" customHeight="1" x14ac:dyDescent="0.25">
      <c r="A182" s="7"/>
      <c r="B182" s="7"/>
      <c r="C182" s="20"/>
      <c r="D182" s="19"/>
      <c r="E182" s="7"/>
      <c r="F182" s="18"/>
      <c r="G182" s="14"/>
      <c r="H182" s="15"/>
      <c r="I182" s="23"/>
      <c r="J182" s="16"/>
      <c r="K182" s="16"/>
      <c r="L182" s="30"/>
      <c r="M182" s="30"/>
      <c r="N182" s="13"/>
    </row>
    <row r="183" spans="1:14" ht="14.25" customHeight="1" x14ac:dyDescent="0.25">
      <c r="A183" s="7"/>
      <c r="B183" s="7"/>
      <c r="C183" s="20"/>
      <c r="D183" s="19"/>
      <c r="E183" s="7"/>
      <c r="F183" s="18"/>
      <c r="G183" s="14"/>
      <c r="H183" s="15"/>
      <c r="I183" s="23"/>
      <c r="J183" s="16"/>
      <c r="K183" s="16"/>
      <c r="L183" s="30"/>
      <c r="M183" s="30"/>
      <c r="N183" s="13"/>
    </row>
    <row r="184" spans="1:14" ht="14.25" customHeight="1" x14ac:dyDescent="0.25">
      <c r="A184" s="22"/>
      <c r="B184" s="7"/>
      <c r="C184" s="20"/>
      <c r="D184" s="19"/>
      <c r="E184" s="7"/>
      <c r="F184" s="18"/>
      <c r="G184" s="14"/>
      <c r="H184" s="15"/>
      <c r="I184" s="23"/>
      <c r="J184" s="16"/>
      <c r="K184" s="16"/>
      <c r="L184" s="30"/>
      <c r="M184" s="30"/>
      <c r="N184" s="13"/>
    </row>
    <row r="185" spans="1:14" ht="14.25" customHeight="1" x14ac:dyDescent="0.25">
      <c r="A185" s="22"/>
      <c r="B185" s="7"/>
      <c r="C185" s="20"/>
      <c r="D185" s="19"/>
      <c r="E185" s="22"/>
      <c r="F185" s="18"/>
      <c r="G185" s="14"/>
      <c r="H185" s="15"/>
      <c r="I185" s="23"/>
      <c r="J185" s="16"/>
      <c r="K185" s="16"/>
      <c r="L185" s="30"/>
      <c r="M185" s="30"/>
      <c r="N185" s="13"/>
    </row>
    <row r="186" spans="1:14" ht="14.25" customHeight="1" x14ac:dyDescent="0.25">
      <c r="A186" s="22"/>
      <c r="B186" s="22"/>
      <c r="C186" s="20"/>
      <c r="D186" s="19"/>
      <c r="E186" s="22"/>
      <c r="F186" s="18"/>
      <c r="G186" s="14"/>
      <c r="H186" s="15"/>
      <c r="I186" s="23"/>
      <c r="J186" s="16"/>
      <c r="K186" s="16"/>
      <c r="L186" s="30"/>
      <c r="M186" s="30"/>
      <c r="N186" s="13"/>
    </row>
    <row r="187" spans="1:14" ht="14.25" customHeight="1" x14ac:dyDescent="0.25">
      <c r="A187" s="7"/>
      <c r="B187" s="7"/>
      <c r="C187" s="20"/>
      <c r="D187" s="19"/>
      <c r="E187" s="7"/>
      <c r="F187" s="18"/>
      <c r="G187" s="14"/>
      <c r="H187" s="15"/>
      <c r="I187" s="23"/>
      <c r="J187" s="16"/>
      <c r="K187" s="16"/>
      <c r="L187" s="30"/>
      <c r="M187" s="30"/>
      <c r="N187" s="13"/>
    </row>
    <row r="188" spans="1:14" ht="14.25" customHeight="1" x14ac:dyDescent="0.25">
      <c r="A188" s="22"/>
      <c r="B188" s="22"/>
      <c r="C188" s="20"/>
      <c r="D188" s="19"/>
      <c r="E188" s="22"/>
      <c r="F188" s="18"/>
      <c r="G188" s="14"/>
      <c r="H188" s="15"/>
      <c r="I188" s="23"/>
      <c r="J188" s="16"/>
      <c r="K188" s="16"/>
      <c r="L188" s="32"/>
      <c r="M188" s="30"/>
      <c r="N188" s="13"/>
    </row>
    <row r="189" spans="1:14" ht="14.25" customHeight="1" x14ac:dyDescent="0.25">
      <c r="A189" s="22"/>
      <c r="B189" s="22"/>
      <c r="C189" s="20"/>
      <c r="D189" s="19"/>
      <c r="E189" s="22"/>
      <c r="F189" s="18"/>
      <c r="G189" s="14"/>
      <c r="H189" s="15"/>
      <c r="I189" s="23"/>
      <c r="J189" s="16"/>
      <c r="K189" s="16"/>
      <c r="L189" s="30"/>
      <c r="M189" s="30"/>
      <c r="N189" s="13"/>
    </row>
    <row r="190" spans="1:14" ht="14.25" customHeight="1" x14ac:dyDescent="0.25">
      <c r="A190" s="6"/>
      <c r="B190" s="6"/>
      <c r="C190" s="20"/>
      <c r="D190" s="19"/>
      <c r="E190" s="6"/>
      <c r="F190" s="17"/>
      <c r="G190" s="15"/>
      <c r="H190" s="15"/>
      <c r="I190" s="16"/>
      <c r="J190" s="16"/>
      <c r="K190" s="16"/>
      <c r="L190" s="30"/>
      <c r="M190" s="30"/>
      <c r="N190" s="13"/>
    </row>
    <row r="191" spans="1:14" ht="14.25" customHeight="1" x14ac:dyDescent="0.25">
      <c r="A191" s="6"/>
      <c r="B191" s="6"/>
      <c r="C191" s="20"/>
      <c r="D191" s="19"/>
      <c r="E191" s="6"/>
      <c r="F191" s="17"/>
      <c r="G191" s="15"/>
      <c r="H191" s="15"/>
      <c r="I191" s="16"/>
      <c r="J191" s="16"/>
      <c r="K191" s="16"/>
      <c r="L191" s="30"/>
      <c r="M191" s="30"/>
      <c r="N191" s="13"/>
    </row>
    <row r="192" spans="1:14" ht="14.25" customHeight="1" x14ac:dyDescent="0.25">
      <c r="A192" s="6"/>
      <c r="B192" s="6"/>
      <c r="C192" s="20"/>
      <c r="D192" s="19"/>
      <c r="E192" s="6"/>
      <c r="F192" s="17"/>
      <c r="G192" s="15"/>
      <c r="H192" s="15"/>
      <c r="I192" s="16"/>
      <c r="J192" s="16"/>
      <c r="K192" s="16"/>
      <c r="L192" s="30"/>
      <c r="M192" s="30"/>
      <c r="N192" s="13"/>
    </row>
    <row r="193" spans="1:14" ht="14.25" customHeight="1" x14ac:dyDescent="0.25">
      <c r="A193" s="6"/>
      <c r="B193" s="6"/>
      <c r="C193" s="20"/>
      <c r="D193" s="19"/>
      <c r="E193" s="6"/>
      <c r="F193" s="17"/>
      <c r="G193" s="14"/>
      <c r="H193" s="15"/>
      <c r="I193" s="26"/>
      <c r="J193" s="16"/>
      <c r="K193" s="16"/>
      <c r="L193" s="30"/>
      <c r="M193" s="30"/>
      <c r="N193" s="13"/>
    </row>
    <row r="194" spans="1:14" ht="14.25" customHeight="1" x14ac:dyDescent="0.25">
      <c r="A194" s="6"/>
      <c r="B194" s="6"/>
      <c r="C194" s="20"/>
      <c r="D194" s="19"/>
      <c r="E194" s="6"/>
      <c r="F194" s="17"/>
      <c r="G194" s="14"/>
      <c r="H194" s="15"/>
      <c r="I194" s="27"/>
      <c r="J194" s="16"/>
      <c r="K194" s="16"/>
      <c r="L194" s="30"/>
      <c r="M194" s="30"/>
      <c r="N194" s="13"/>
    </row>
    <row r="195" spans="1:14" ht="14.25" customHeight="1" x14ac:dyDescent="0.25">
      <c r="A195" s="6"/>
      <c r="B195" s="6"/>
      <c r="C195" s="20"/>
      <c r="D195" s="19"/>
      <c r="E195" s="6"/>
      <c r="F195" s="17"/>
      <c r="G195" s="14"/>
      <c r="H195" s="15"/>
      <c r="I195" s="26"/>
      <c r="J195" s="16"/>
      <c r="K195" s="16"/>
      <c r="L195" s="30"/>
      <c r="M195" s="30"/>
      <c r="N195" s="13"/>
    </row>
    <row r="196" spans="1:14" ht="14.25" customHeight="1" x14ac:dyDescent="0.25">
      <c r="A196" s="6"/>
      <c r="B196" s="6"/>
      <c r="C196" s="20"/>
      <c r="D196" s="19"/>
      <c r="E196" s="6"/>
      <c r="F196" s="17"/>
      <c r="G196" s="14"/>
      <c r="H196" s="15"/>
      <c r="I196" s="26"/>
      <c r="J196" s="16"/>
      <c r="K196" s="16"/>
      <c r="L196" s="30"/>
      <c r="M196" s="30"/>
      <c r="N196" s="13"/>
    </row>
    <row r="197" spans="1:14" ht="14.25" customHeight="1" x14ac:dyDescent="0.25">
      <c r="A197" s="6"/>
      <c r="B197" s="6"/>
      <c r="C197" s="20"/>
      <c r="D197" s="19"/>
      <c r="E197" s="6"/>
      <c r="F197" s="17"/>
      <c r="G197" s="14"/>
      <c r="H197" s="15"/>
      <c r="I197" s="26"/>
      <c r="J197" s="16"/>
      <c r="K197" s="16"/>
      <c r="L197" s="30"/>
      <c r="M197" s="30"/>
      <c r="N197" s="13"/>
    </row>
    <row r="198" spans="1:14" ht="14.25" customHeight="1" x14ac:dyDescent="0.25">
      <c r="A198" s="6"/>
      <c r="B198" s="6"/>
      <c r="C198" s="20"/>
      <c r="D198" s="19"/>
      <c r="E198" s="6"/>
      <c r="F198" s="17"/>
      <c r="G198" s="14"/>
      <c r="H198" s="15"/>
      <c r="I198" s="26"/>
      <c r="J198" s="16"/>
      <c r="K198" s="16"/>
      <c r="L198" s="30"/>
      <c r="M198" s="30"/>
      <c r="N198" s="13"/>
    </row>
    <row r="199" spans="1:14" ht="14.25" customHeight="1" x14ac:dyDescent="0.25">
      <c r="A199" s="6"/>
      <c r="B199" s="6"/>
      <c r="C199" s="20"/>
      <c r="D199" s="19"/>
      <c r="E199" s="6"/>
      <c r="F199" s="17"/>
      <c r="G199" s="14"/>
      <c r="H199" s="15"/>
      <c r="I199" s="26"/>
      <c r="J199" s="16"/>
      <c r="K199" s="16"/>
      <c r="L199" s="30"/>
      <c r="M199" s="30"/>
      <c r="N199" s="13"/>
    </row>
    <row r="200" spans="1:14" ht="14.25" customHeight="1" x14ac:dyDescent="0.25">
      <c r="A200" s="6"/>
      <c r="B200" s="6"/>
      <c r="C200" s="20"/>
      <c r="D200" s="19"/>
      <c r="E200" s="6"/>
      <c r="F200" s="17"/>
      <c r="G200" s="14"/>
      <c r="H200" s="15"/>
      <c r="I200" s="26"/>
      <c r="J200" s="16"/>
      <c r="K200" s="16"/>
      <c r="L200" s="30"/>
      <c r="M200" s="30"/>
      <c r="N200" s="13"/>
    </row>
    <row r="201" spans="1:14" ht="14.25" customHeight="1" x14ac:dyDescent="0.25">
      <c r="A201" s="6"/>
      <c r="B201" s="6"/>
      <c r="C201" s="20"/>
      <c r="D201" s="19"/>
      <c r="E201" s="6"/>
      <c r="F201" s="17"/>
      <c r="G201" s="14"/>
      <c r="H201" s="15"/>
      <c r="I201" s="26"/>
      <c r="J201" s="16"/>
      <c r="K201" s="16"/>
      <c r="L201" s="30"/>
      <c r="M201" s="30"/>
      <c r="N201" s="13"/>
    </row>
    <row r="202" spans="1:14" ht="14.25" customHeight="1" x14ac:dyDescent="0.25">
      <c r="A202" s="6"/>
      <c r="B202" s="6"/>
      <c r="C202" s="20"/>
      <c r="D202" s="19"/>
      <c r="E202" s="6"/>
      <c r="F202" s="17"/>
      <c r="G202" s="14"/>
      <c r="H202" s="15"/>
      <c r="I202" s="26"/>
      <c r="J202" s="16"/>
      <c r="K202" s="16"/>
      <c r="L202" s="30"/>
      <c r="M202" s="30"/>
      <c r="N202" s="13"/>
    </row>
    <row r="203" spans="1:14" ht="14.25" customHeight="1" x14ac:dyDescent="0.25">
      <c r="A203" s="6"/>
      <c r="B203" s="6"/>
      <c r="C203" s="20"/>
      <c r="D203" s="19"/>
      <c r="E203" s="6"/>
      <c r="F203" s="17"/>
      <c r="G203" s="14"/>
      <c r="H203" s="15"/>
      <c r="I203" s="26"/>
      <c r="J203" s="16"/>
      <c r="K203" s="16"/>
      <c r="L203" s="30"/>
      <c r="M203" s="30"/>
      <c r="N203" s="13"/>
    </row>
    <row r="204" spans="1:14" ht="14.25" customHeight="1" x14ac:dyDescent="0.25">
      <c r="A204" s="22"/>
      <c r="B204" s="7"/>
      <c r="C204" s="20"/>
      <c r="D204" s="19"/>
      <c r="E204" s="22"/>
      <c r="F204" s="18"/>
      <c r="G204" s="14"/>
      <c r="H204" s="15"/>
      <c r="I204" s="23"/>
      <c r="J204" s="16"/>
      <c r="K204" s="16"/>
      <c r="L204" s="30"/>
      <c r="M204" s="30"/>
      <c r="N204" s="13"/>
    </row>
    <row r="205" spans="1:14" ht="14.25" customHeight="1" x14ac:dyDescent="0.25">
      <c r="A205" s="22"/>
      <c r="B205" s="7"/>
      <c r="C205" s="20"/>
      <c r="D205" s="19"/>
      <c r="E205" s="22"/>
      <c r="F205" s="18"/>
      <c r="G205" s="14"/>
      <c r="H205" s="15"/>
      <c r="I205" s="23"/>
      <c r="J205" s="16"/>
      <c r="K205" s="16"/>
      <c r="L205" s="30"/>
      <c r="M205" s="30"/>
      <c r="N205" s="13"/>
    </row>
    <row r="206" spans="1:14" ht="14.25" customHeight="1" x14ac:dyDescent="0.25">
      <c r="A206" s="22"/>
      <c r="B206" s="7"/>
      <c r="C206" s="20"/>
      <c r="D206" s="19"/>
      <c r="E206" s="22"/>
      <c r="F206" s="18"/>
      <c r="G206" s="14"/>
      <c r="H206" s="15"/>
      <c r="I206" s="23"/>
      <c r="J206" s="16"/>
      <c r="K206" s="16"/>
      <c r="L206" s="30"/>
      <c r="M206" s="30"/>
      <c r="N206" s="13"/>
    </row>
    <row r="207" spans="1:14" ht="14.25" customHeight="1" x14ac:dyDescent="0.25">
      <c r="A207" s="22"/>
      <c r="B207" s="7"/>
      <c r="C207" s="20"/>
      <c r="D207" s="19"/>
      <c r="E207" s="22"/>
      <c r="F207" s="18"/>
      <c r="G207" s="14"/>
      <c r="H207" s="15"/>
      <c r="I207" s="23"/>
      <c r="J207" s="16"/>
      <c r="K207" s="16"/>
      <c r="L207" s="30"/>
      <c r="M207" s="30"/>
      <c r="N207" s="13"/>
    </row>
    <row r="208" spans="1:14" ht="14.25" customHeight="1" x14ac:dyDescent="0.25">
      <c r="A208" s="22"/>
      <c r="B208" s="22"/>
      <c r="C208" s="20"/>
      <c r="D208" s="19"/>
      <c r="E208" s="22"/>
      <c r="F208" s="18"/>
      <c r="G208" s="14"/>
      <c r="H208" s="15"/>
      <c r="I208" s="23"/>
      <c r="J208" s="16"/>
      <c r="K208" s="16"/>
      <c r="L208" s="30"/>
      <c r="M208" s="30"/>
      <c r="N208" s="13"/>
    </row>
    <row r="209" spans="1:14" ht="14.25" customHeight="1" x14ac:dyDescent="0.25">
      <c r="A209" s="22"/>
      <c r="B209" s="22"/>
      <c r="C209" s="20"/>
      <c r="D209" s="19"/>
      <c r="E209" s="22"/>
      <c r="F209" s="18"/>
      <c r="G209" s="14"/>
      <c r="H209" s="15"/>
      <c r="I209" s="23"/>
      <c r="J209" s="16"/>
      <c r="K209" s="16"/>
      <c r="L209" s="32"/>
      <c r="M209" s="30"/>
      <c r="N209" s="13"/>
    </row>
    <row r="210" spans="1:14" ht="14.25" customHeight="1" x14ac:dyDescent="0.25">
      <c r="A210" s="22"/>
      <c r="B210" s="22"/>
      <c r="C210" s="20"/>
      <c r="D210" s="19"/>
      <c r="E210" s="22"/>
      <c r="F210" s="18"/>
      <c r="G210" s="14"/>
      <c r="H210" s="15"/>
      <c r="I210" s="23"/>
      <c r="J210" s="16"/>
      <c r="K210" s="16"/>
      <c r="L210" s="30"/>
      <c r="M210" s="30"/>
      <c r="N210" s="13"/>
    </row>
    <row r="211" spans="1:14" ht="14.25" customHeight="1" x14ac:dyDescent="0.25">
      <c r="A211" s="6"/>
      <c r="B211" s="6"/>
      <c r="C211" s="20"/>
      <c r="D211" s="19"/>
      <c r="E211" s="6"/>
      <c r="F211" s="17"/>
      <c r="G211" s="14"/>
      <c r="H211" s="15"/>
      <c r="I211" s="26"/>
      <c r="J211" s="16"/>
      <c r="K211" s="16"/>
      <c r="L211" s="30"/>
      <c r="M211" s="30"/>
      <c r="N211" s="13"/>
    </row>
    <row r="212" spans="1:14" ht="14.25" customHeight="1" x14ac:dyDescent="0.25">
      <c r="A212" s="6"/>
      <c r="B212" s="6"/>
      <c r="C212" s="20"/>
      <c r="D212" s="19"/>
      <c r="E212" s="6"/>
      <c r="F212" s="17"/>
      <c r="G212" s="14"/>
      <c r="H212" s="15"/>
      <c r="I212" s="26"/>
      <c r="J212" s="16"/>
      <c r="K212" s="16"/>
      <c r="L212" s="30"/>
      <c r="M212" s="30"/>
      <c r="N212" s="13"/>
    </row>
    <row r="213" spans="1:14" ht="14.25" customHeight="1" x14ac:dyDescent="0.25">
      <c r="A213" s="22"/>
      <c r="B213" s="22"/>
      <c r="C213" s="20"/>
      <c r="D213" s="19"/>
      <c r="E213" s="22"/>
      <c r="F213" s="18"/>
      <c r="G213" s="14"/>
      <c r="H213" s="15"/>
      <c r="I213" s="23"/>
      <c r="J213" s="16"/>
      <c r="K213" s="16"/>
      <c r="L213" s="30"/>
      <c r="M213" s="30"/>
      <c r="N213" s="13"/>
    </row>
    <row r="214" spans="1:14" ht="14.25" customHeight="1" x14ac:dyDescent="0.25">
      <c r="A214" s="22"/>
      <c r="B214" s="22"/>
      <c r="C214" s="20"/>
      <c r="D214" s="19"/>
      <c r="E214" s="22"/>
      <c r="F214" s="18"/>
      <c r="G214" s="14"/>
      <c r="H214" s="15"/>
      <c r="I214" s="23"/>
      <c r="J214" s="16"/>
      <c r="K214" s="16"/>
      <c r="L214" s="32"/>
      <c r="M214" s="30"/>
      <c r="N214" s="13"/>
    </row>
    <row r="215" spans="1:14" ht="14.25" customHeight="1" x14ac:dyDescent="0.25">
      <c r="A215" s="22"/>
      <c r="B215" s="22"/>
      <c r="C215" s="20"/>
      <c r="D215" s="19"/>
      <c r="E215" s="22"/>
      <c r="F215" s="18"/>
      <c r="G215" s="14"/>
      <c r="H215" s="15"/>
      <c r="I215" s="23"/>
      <c r="J215" s="16"/>
      <c r="K215" s="16"/>
      <c r="L215" s="30"/>
      <c r="M215" s="30"/>
      <c r="N215" s="13"/>
    </row>
    <row r="216" spans="1:14" ht="14.25" customHeight="1" x14ac:dyDescent="0.25">
      <c r="A216" s="6"/>
      <c r="B216" s="6"/>
      <c r="C216" s="20"/>
      <c r="D216" s="19"/>
      <c r="E216" s="6"/>
      <c r="F216" s="17"/>
      <c r="G216" s="15"/>
      <c r="H216" s="15"/>
      <c r="I216" s="16"/>
      <c r="J216" s="16"/>
      <c r="K216" s="16"/>
      <c r="L216" s="30"/>
      <c r="M216" s="30"/>
      <c r="N216" s="13"/>
    </row>
    <row r="217" spans="1:14" ht="14.25" customHeight="1" x14ac:dyDescent="0.25">
      <c r="A217" s="6"/>
      <c r="B217" s="6"/>
      <c r="C217" s="20"/>
      <c r="D217" s="19"/>
      <c r="E217" s="6"/>
      <c r="F217" s="17"/>
      <c r="G217" s="15"/>
      <c r="H217" s="15"/>
      <c r="I217" s="16"/>
      <c r="J217" s="16"/>
      <c r="K217" s="16"/>
      <c r="L217" s="30"/>
      <c r="M217" s="30"/>
      <c r="N217" s="13"/>
    </row>
    <row r="218" spans="1:14" ht="14.25" customHeight="1" x14ac:dyDescent="0.25">
      <c r="A218" s="6"/>
      <c r="B218" s="6"/>
      <c r="C218" s="20"/>
      <c r="D218" s="19"/>
      <c r="E218" s="6"/>
      <c r="F218" s="17"/>
      <c r="G218" s="15"/>
      <c r="H218" s="15"/>
      <c r="I218" s="16"/>
      <c r="J218" s="16"/>
      <c r="K218" s="16"/>
      <c r="L218" s="30"/>
      <c r="M218" s="30"/>
      <c r="N218" s="13"/>
    </row>
    <row r="219" spans="1:14" ht="14.25" customHeight="1" x14ac:dyDescent="0.25">
      <c r="A219" s="6"/>
      <c r="B219" s="6"/>
      <c r="C219" s="20"/>
      <c r="D219" s="19"/>
      <c r="E219" s="6"/>
      <c r="F219" s="17"/>
      <c r="G219" s="14"/>
      <c r="H219" s="15"/>
      <c r="I219" s="27"/>
      <c r="J219" s="16"/>
      <c r="K219" s="16"/>
      <c r="L219" s="30"/>
      <c r="M219" s="30"/>
      <c r="N219" s="13"/>
    </row>
    <row r="220" spans="1:14" ht="14.25" customHeight="1" x14ac:dyDescent="0.25">
      <c r="A220" s="6"/>
      <c r="B220" s="6"/>
      <c r="C220" s="20"/>
      <c r="D220" s="19"/>
      <c r="E220" s="6"/>
      <c r="F220" s="17"/>
      <c r="G220" s="14"/>
      <c r="H220" s="15"/>
      <c r="I220" s="27"/>
      <c r="J220" s="16"/>
      <c r="K220" s="16"/>
      <c r="L220" s="30"/>
      <c r="M220" s="30"/>
      <c r="N220" s="13"/>
    </row>
    <row r="221" spans="1:14" ht="14.25" customHeight="1" x14ac:dyDescent="0.25">
      <c r="A221" s="6"/>
      <c r="B221" s="6"/>
      <c r="C221" s="20"/>
      <c r="D221" s="19"/>
      <c r="E221" s="6"/>
      <c r="F221" s="17"/>
      <c r="G221" s="14"/>
      <c r="H221" s="15"/>
      <c r="I221" s="26"/>
      <c r="J221" s="16"/>
      <c r="K221" s="16"/>
      <c r="L221" s="30"/>
      <c r="M221" s="30"/>
      <c r="N221" s="13"/>
    </row>
    <row r="222" spans="1:14" ht="14.25" customHeight="1" x14ac:dyDescent="0.25">
      <c r="A222" s="6"/>
      <c r="B222" s="6"/>
      <c r="C222" s="20"/>
      <c r="D222" s="19"/>
      <c r="E222" s="6"/>
      <c r="F222" s="17"/>
      <c r="G222" s="14"/>
      <c r="H222" s="15"/>
      <c r="I222" s="27"/>
      <c r="J222" s="16"/>
      <c r="K222" s="16"/>
      <c r="L222" s="30"/>
      <c r="M222" s="30"/>
      <c r="N222" s="13"/>
    </row>
    <row r="223" spans="1:14" ht="14.25" customHeight="1" x14ac:dyDescent="0.25">
      <c r="A223" s="6"/>
      <c r="B223" s="6"/>
      <c r="C223" s="20"/>
      <c r="D223" s="19"/>
      <c r="E223" s="6"/>
      <c r="F223" s="17"/>
      <c r="G223" s="14"/>
      <c r="H223" s="15"/>
      <c r="I223" s="27"/>
      <c r="J223" s="16"/>
      <c r="K223" s="16"/>
      <c r="L223" s="30"/>
      <c r="M223" s="30"/>
      <c r="N223" s="13"/>
    </row>
    <row r="224" spans="1:14" ht="14.25" customHeight="1" x14ac:dyDescent="0.25">
      <c r="A224" s="6"/>
      <c r="B224" s="6"/>
      <c r="C224" s="20"/>
      <c r="D224" s="19"/>
      <c r="E224" s="6"/>
      <c r="F224" s="17"/>
      <c r="G224" s="14"/>
      <c r="H224" s="15"/>
      <c r="I224" s="27"/>
      <c r="J224" s="16"/>
      <c r="K224" s="16"/>
      <c r="L224" s="30"/>
      <c r="M224" s="30"/>
      <c r="N224" s="13"/>
    </row>
    <row r="225" spans="1:14" ht="14.25" customHeight="1" x14ac:dyDescent="0.25">
      <c r="A225" s="6"/>
      <c r="B225" s="6"/>
      <c r="C225" s="20"/>
      <c r="D225" s="19"/>
      <c r="E225" s="6"/>
      <c r="F225" s="17"/>
      <c r="G225" s="14"/>
      <c r="H225" s="15"/>
      <c r="I225" s="27"/>
      <c r="J225" s="16"/>
      <c r="K225" s="16"/>
      <c r="L225" s="30"/>
      <c r="M225" s="30"/>
      <c r="N225" s="13"/>
    </row>
    <row r="226" spans="1:14" ht="14.25" customHeight="1" x14ac:dyDescent="0.25">
      <c r="A226" s="6"/>
      <c r="B226" s="6"/>
      <c r="C226" s="20"/>
      <c r="D226" s="19"/>
      <c r="E226" s="6"/>
      <c r="F226" s="17"/>
      <c r="G226" s="14"/>
      <c r="H226" s="15"/>
      <c r="I226" s="26"/>
      <c r="J226" s="16"/>
      <c r="K226" s="16"/>
      <c r="L226" s="30"/>
      <c r="M226" s="30"/>
      <c r="N226" s="13"/>
    </row>
    <row r="227" spans="1:14" ht="14.25" customHeight="1" x14ac:dyDescent="0.25">
      <c r="A227" s="6"/>
      <c r="B227" s="6"/>
      <c r="C227" s="20"/>
      <c r="D227" s="19"/>
      <c r="E227" s="6"/>
      <c r="F227" s="17"/>
      <c r="G227" s="14"/>
      <c r="H227" s="15"/>
      <c r="I227" s="26"/>
      <c r="J227" s="16"/>
      <c r="K227" s="16"/>
      <c r="L227" s="30"/>
      <c r="M227" s="30"/>
      <c r="N227" s="13"/>
    </row>
    <row r="228" spans="1:14" ht="14.25" customHeight="1" x14ac:dyDescent="0.25">
      <c r="A228" s="6"/>
      <c r="B228" s="6"/>
      <c r="C228" s="20"/>
      <c r="D228" s="19"/>
      <c r="E228" s="6"/>
      <c r="F228" s="17"/>
      <c r="G228" s="14"/>
      <c r="H228" s="15"/>
      <c r="I228" s="26"/>
      <c r="J228" s="16"/>
      <c r="K228" s="16"/>
      <c r="L228" s="30"/>
      <c r="M228" s="30"/>
      <c r="N228" s="13"/>
    </row>
    <row r="229" spans="1:14" ht="14.25" customHeight="1" x14ac:dyDescent="0.25">
      <c r="A229" s="6"/>
      <c r="B229" s="6"/>
      <c r="C229" s="20"/>
      <c r="D229" s="19"/>
      <c r="E229" s="6"/>
      <c r="F229" s="17"/>
      <c r="G229" s="14"/>
      <c r="H229" s="15"/>
      <c r="I229" s="26"/>
      <c r="J229" s="16"/>
      <c r="K229" s="16"/>
      <c r="L229" s="30"/>
      <c r="M229" s="30"/>
      <c r="N229" s="13"/>
    </row>
    <row r="230" spans="1:14" ht="14.25" customHeight="1" x14ac:dyDescent="0.25">
      <c r="A230" s="7"/>
      <c r="B230" s="7"/>
      <c r="C230" s="20"/>
      <c r="D230" s="19"/>
      <c r="E230" s="7"/>
      <c r="F230" s="18"/>
      <c r="G230" s="14"/>
      <c r="H230" s="15"/>
      <c r="I230" s="23"/>
      <c r="J230" s="16"/>
      <c r="K230" s="16"/>
      <c r="L230" s="30"/>
      <c r="M230" s="30"/>
      <c r="N230" s="13"/>
    </row>
    <row r="231" spans="1:14" ht="14.25" customHeight="1" x14ac:dyDescent="0.25">
      <c r="A231" s="22"/>
      <c r="B231" s="7"/>
      <c r="C231" s="20"/>
      <c r="D231" s="19"/>
      <c r="E231" s="7"/>
      <c r="F231" s="18"/>
      <c r="G231" s="14"/>
      <c r="H231" s="15"/>
      <c r="I231" s="23"/>
      <c r="J231" s="16"/>
      <c r="K231" s="16"/>
      <c r="L231" s="30"/>
      <c r="M231" s="30"/>
      <c r="N231" s="13"/>
    </row>
    <row r="232" spans="1:14" ht="14.25" customHeight="1" x14ac:dyDescent="0.25">
      <c r="A232" s="22"/>
      <c r="B232" s="7"/>
      <c r="C232" s="20"/>
      <c r="D232" s="19"/>
      <c r="E232" s="7"/>
      <c r="F232" s="18"/>
      <c r="G232" s="14"/>
      <c r="H232" s="15"/>
      <c r="I232" s="23"/>
      <c r="J232" s="16"/>
      <c r="K232" s="16"/>
      <c r="L232" s="30"/>
      <c r="M232" s="30"/>
      <c r="N232" s="13"/>
    </row>
    <row r="233" spans="1:14" ht="14.25" customHeight="1" x14ac:dyDescent="0.25">
      <c r="A233" s="22"/>
      <c r="B233" s="7"/>
      <c r="C233" s="20"/>
      <c r="D233" s="19"/>
      <c r="E233" s="7"/>
      <c r="F233" s="18"/>
      <c r="G233" s="14"/>
      <c r="H233" s="15"/>
      <c r="I233" s="23"/>
      <c r="J233" s="16"/>
      <c r="K233" s="16"/>
      <c r="L233" s="30"/>
      <c r="M233" s="30"/>
      <c r="N233" s="13"/>
    </row>
    <row r="234" spans="1:14" ht="14.25" customHeight="1" x14ac:dyDescent="0.25">
      <c r="A234" s="7"/>
      <c r="B234" s="7"/>
      <c r="C234" s="20"/>
      <c r="D234" s="19"/>
      <c r="E234" s="7"/>
      <c r="F234" s="18"/>
      <c r="G234" s="14"/>
      <c r="H234" s="15"/>
      <c r="I234" s="23"/>
      <c r="J234" s="16"/>
      <c r="K234" s="16"/>
      <c r="L234" s="30"/>
      <c r="M234" s="30"/>
      <c r="N234" s="13"/>
    </row>
    <row r="235" spans="1:14" ht="14.25" customHeight="1" x14ac:dyDescent="0.25">
      <c r="A235" s="7"/>
      <c r="B235" s="7"/>
      <c r="C235" s="20"/>
      <c r="D235" s="19"/>
      <c r="E235" s="7"/>
      <c r="F235" s="18"/>
      <c r="G235" s="14"/>
      <c r="H235" s="15"/>
      <c r="I235" s="23"/>
      <c r="J235" s="16"/>
      <c r="K235" s="16"/>
      <c r="L235" s="30"/>
      <c r="M235" s="30"/>
      <c r="N235" s="13"/>
    </row>
    <row r="236" spans="1:14" ht="14.25" customHeight="1" x14ac:dyDescent="0.25">
      <c r="A236" s="22"/>
      <c r="B236" s="7"/>
      <c r="C236" s="20"/>
      <c r="D236" s="19"/>
      <c r="E236" s="7"/>
      <c r="F236" s="18"/>
      <c r="G236" s="14"/>
      <c r="H236" s="15"/>
      <c r="I236" s="23"/>
      <c r="J236" s="16"/>
      <c r="K236" s="16"/>
      <c r="L236" s="30"/>
      <c r="M236" s="30"/>
      <c r="N236" s="13"/>
    </row>
    <row r="237" spans="1:14" ht="14.25" customHeight="1" x14ac:dyDescent="0.25">
      <c r="A237" s="22"/>
      <c r="B237" s="22"/>
      <c r="C237" s="20"/>
      <c r="D237" s="19"/>
      <c r="E237" s="22"/>
      <c r="F237" s="18"/>
      <c r="G237" s="14"/>
      <c r="H237" s="15"/>
      <c r="I237" s="23"/>
      <c r="J237" s="16"/>
      <c r="K237" s="16"/>
      <c r="L237" s="32"/>
      <c r="M237" s="30"/>
      <c r="N237" s="13"/>
    </row>
    <row r="238" spans="1:14" ht="14.25" customHeight="1" x14ac:dyDescent="0.25">
      <c r="A238" s="22"/>
      <c r="B238" s="22"/>
      <c r="C238" s="20"/>
      <c r="D238" s="19"/>
      <c r="E238" s="22"/>
      <c r="F238" s="18"/>
      <c r="G238" s="14"/>
      <c r="H238" s="15"/>
      <c r="I238" s="23"/>
      <c r="J238" s="16"/>
      <c r="K238" s="16"/>
      <c r="L238" s="30"/>
      <c r="M238" s="30"/>
      <c r="N238" s="13"/>
    </row>
    <row r="239" spans="1:14" ht="14.25" customHeight="1" x14ac:dyDescent="0.25">
      <c r="A239" s="6"/>
      <c r="B239" s="6"/>
      <c r="C239" s="20"/>
      <c r="D239" s="19"/>
      <c r="E239" s="6"/>
      <c r="F239" s="17"/>
      <c r="G239" s="14"/>
      <c r="H239" s="15"/>
      <c r="I239" s="26"/>
      <c r="J239" s="16"/>
      <c r="K239" s="16"/>
      <c r="L239" s="30"/>
      <c r="M239" s="30"/>
      <c r="N239" s="13"/>
    </row>
    <row r="240" spans="1:14" ht="14.25" customHeight="1" x14ac:dyDescent="0.25">
      <c r="A240" s="6"/>
      <c r="B240" s="6"/>
      <c r="C240" s="20"/>
      <c r="D240" s="19"/>
      <c r="E240" s="6"/>
      <c r="F240" s="17"/>
      <c r="G240" s="14"/>
      <c r="H240" s="15"/>
      <c r="I240" s="26"/>
      <c r="J240" s="16"/>
      <c r="K240" s="16"/>
      <c r="L240" s="30"/>
      <c r="M240" s="30"/>
      <c r="N240" s="13"/>
    </row>
    <row r="241" spans="1:14" ht="14.25" customHeight="1" x14ac:dyDescent="0.25">
      <c r="A241" s="6"/>
      <c r="B241" s="6"/>
      <c r="C241" s="20"/>
      <c r="D241" s="19"/>
      <c r="E241" s="6"/>
      <c r="F241" s="17"/>
      <c r="G241" s="14"/>
      <c r="H241" s="15"/>
      <c r="I241" s="26"/>
      <c r="J241" s="16"/>
      <c r="K241" s="16"/>
      <c r="L241" s="30"/>
      <c r="M241" s="30"/>
      <c r="N241" s="13"/>
    </row>
    <row r="242" spans="1:14" ht="14.25" customHeight="1" x14ac:dyDescent="0.25">
      <c r="A242" s="6"/>
      <c r="B242" s="6"/>
      <c r="C242" s="20"/>
      <c r="D242" s="19"/>
      <c r="E242" s="6"/>
      <c r="F242" s="17"/>
      <c r="G242" s="14"/>
      <c r="H242" s="15"/>
      <c r="I242" s="26"/>
      <c r="J242" s="16"/>
      <c r="K242" s="16"/>
      <c r="L242" s="30"/>
      <c r="M242" s="30"/>
      <c r="N242" s="13"/>
    </row>
    <row r="243" spans="1:14" ht="14.25" customHeight="1" x14ac:dyDescent="0.25">
      <c r="A243" s="22"/>
      <c r="B243" s="7"/>
      <c r="C243" s="20"/>
      <c r="D243" s="19"/>
      <c r="E243" s="22"/>
      <c r="F243" s="18"/>
      <c r="G243" s="14"/>
      <c r="H243" s="15"/>
      <c r="I243" s="23"/>
      <c r="J243" s="16"/>
      <c r="K243" s="16"/>
      <c r="L243" s="30"/>
      <c r="M243" s="30"/>
      <c r="N243" s="13"/>
    </row>
    <row r="244" spans="1:14" ht="14.25" customHeight="1" x14ac:dyDescent="0.25">
      <c r="A244" s="22"/>
      <c r="B244" s="7"/>
      <c r="C244" s="20"/>
      <c r="D244" s="19"/>
      <c r="E244" s="22"/>
      <c r="F244" s="18"/>
      <c r="G244" s="14"/>
      <c r="H244" s="15"/>
      <c r="I244" s="23"/>
      <c r="J244" s="16"/>
      <c r="K244" s="16"/>
      <c r="L244" s="30"/>
      <c r="M244" s="30"/>
      <c r="N244" s="13"/>
    </row>
    <row r="245" spans="1:14" ht="14.25" customHeight="1" x14ac:dyDescent="0.25">
      <c r="A245" s="22"/>
      <c r="B245" s="22"/>
      <c r="C245" s="20"/>
      <c r="D245" s="19"/>
      <c r="E245" s="22"/>
      <c r="F245" s="18"/>
      <c r="G245" s="14"/>
      <c r="H245" s="15"/>
      <c r="I245" s="23"/>
      <c r="J245" s="16"/>
      <c r="K245" s="16"/>
      <c r="L245" s="32"/>
      <c r="M245" s="30"/>
      <c r="N245" s="13"/>
    </row>
    <row r="246" spans="1:14" ht="14.25" customHeight="1" x14ac:dyDescent="0.25">
      <c r="A246" s="22"/>
      <c r="B246" s="22"/>
      <c r="C246" s="20"/>
      <c r="D246" s="19"/>
      <c r="E246" s="22"/>
      <c r="F246" s="18"/>
      <c r="G246" s="14"/>
      <c r="H246" s="15"/>
      <c r="I246" s="23"/>
      <c r="J246" s="16"/>
      <c r="K246" s="16"/>
      <c r="L246" s="30"/>
      <c r="M246" s="30"/>
      <c r="N246" s="13"/>
    </row>
    <row r="247" spans="1:14" ht="14.25" customHeight="1" x14ac:dyDescent="0.25">
      <c r="A247" s="21"/>
      <c r="B247" s="6"/>
      <c r="C247" s="6"/>
      <c r="D247" s="19"/>
      <c r="E247" s="22"/>
      <c r="F247" s="18"/>
      <c r="G247" s="14"/>
      <c r="H247" s="15"/>
      <c r="I247" s="23"/>
      <c r="J247" s="16"/>
      <c r="K247" s="16"/>
      <c r="L247" s="30"/>
      <c r="M247" s="30"/>
      <c r="N247" s="13"/>
    </row>
    <row r="248" spans="1:14" ht="14.25" customHeight="1" x14ac:dyDescent="0.25">
      <c r="A248" s="21"/>
      <c r="B248" s="6"/>
      <c r="C248" s="6"/>
      <c r="D248" s="19"/>
      <c r="E248" s="22"/>
      <c r="F248" s="18"/>
      <c r="G248" s="14"/>
      <c r="H248" s="15"/>
      <c r="I248" s="23"/>
      <c r="J248" s="16"/>
      <c r="K248" s="16"/>
      <c r="L248" s="32"/>
      <c r="M248" s="30"/>
      <c r="N248" s="13"/>
    </row>
    <row r="249" spans="1:14" ht="14.25" customHeight="1" x14ac:dyDescent="0.25">
      <c r="A249" s="21"/>
      <c r="B249" s="6"/>
      <c r="C249" s="6"/>
      <c r="D249" s="19"/>
      <c r="E249" s="22"/>
      <c r="F249" s="18"/>
      <c r="G249" s="14"/>
      <c r="H249" s="15"/>
      <c r="I249" s="23"/>
      <c r="J249" s="16"/>
      <c r="K249" s="16"/>
      <c r="L249" s="30"/>
      <c r="M249" s="30"/>
      <c r="N249" s="13"/>
    </row>
    <row r="250" spans="1:14" ht="14.25" customHeight="1" x14ac:dyDescent="0.25">
      <c r="A250" s="22"/>
      <c r="B250" s="7"/>
      <c r="C250" s="21"/>
      <c r="D250" s="19"/>
      <c r="E250" s="7"/>
      <c r="F250" s="18"/>
      <c r="G250" s="15"/>
      <c r="H250" s="15"/>
      <c r="I250" s="16"/>
      <c r="J250" s="16"/>
      <c r="K250" s="16"/>
      <c r="L250" s="30"/>
      <c r="M250" s="30"/>
      <c r="N250" s="13"/>
    </row>
    <row r="251" spans="1:14" ht="14.25" customHeight="1" x14ac:dyDescent="0.25">
      <c r="A251" s="21"/>
      <c r="B251" s="6"/>
      <c r="C251" s="6"/>
      <c r="D251" s="19"/>
      <c r="E251" s="22"/>
      <c r="F251" s="18"/>
      <c r="G251" s="14"/>
      <c r="H251" s="15"/>
      <c r="I251" s="23"/>
      <c r="J251" s="16"/>
      <c r="K251" s="16"/>
      <c r="L251" s="32"/>
      <c r="M251" s="30"/>
      <c r="N251" s="13"/>
    </row>
    <row r="252" spans="1:14" ht="14.25" customHeight="1" x14ac:dyDescent="0.25">
      <c r="M252" s="30"/>
      <c r="N252" s="13"/>
    </row>
    <row r="253" spans="1:14" ht="14.25" customHeight="1" x14ac:dyDescent="0.25">
      <c r="A253" s="22"/>
      <c r="B253" s="22"/>
      <c r="C253" s="21"/>
      <c r="D253" s="19"/>
      <c r="E253" s="22"/>
      <c r="F253" s="18"/>
      <c r="G253" s="15"/>
      <c r="H253" s="15"/>
      <c r="I253" s="16"/>
      <c r="J253" s="16"/>
      <c r="K253" s="16"/>
      <c r="L253" s="32"/>
      <c r="M253" s="30"/>
      <c r="N253" s="13"/>
    </row>
    <row r="254" spans="1:14" ht="14.25" customHeight="1" x14ac:dyDescent="0.25">
      <c r="A254" s="22"/>
      <c r="B254" s="22"/>
      <c r="C254" s="21"/>
      <c r="D254" s="19"/>
      <c r="E254" s="22"/>
      <c r="F254" s="18"/>
      <c r="G254" s="15"/>
      <c r="H254" s="15"/>
      <c r="I254" s="16"/>
      <c r="J254" s="16"/>
      <c r="K254" s="16"/>
      <c r="L254" s="30"/>
      <c r="M254" s="30"/>
      <c r="N254" s="13"/>
    </row>
    <row r="255" spans="1:14" ht="14.25" customHeight="1" x14ac:dyDescent="0.25">
      <c r="A255" s="4"/>
      <c r="B255" s="4"/>
      <c r="C255" s="22"/>
      <c r="D255" s="19"/>
      <c r="E255" s="14"/>
      <c r="F255" s="18"/>
      <c r="G255" s="14"/>
      <c r="H255" s="15"/>
      <c r="I255" s="23"/>
      <c r="J255" s="16"/>
      <c r="K255" s="16"/>
      <c r="L255" s="30"/>
      <c r="M255" s="30"/>
      <c r="N255" s="13"/>
    </row>
    <row r="256" spans="1:14" ht="14.25" customHeight="1" x14ac:dyDescent="0.25">
      <c r="A256" s="22"/>
      <c r="B256" s="7"/>
      <c r="C256" s="22"/>
      <c r="D256" s="19"/>
      <c r="E256" s="7"/>
      <c r="F256" s="18"/>
      <c r="G256" s="7"/>
      <c r="H256" s="15"/>
      <c r="I256" s="24"/>
      <c r="J256" s="16"/>
      <c r="K256" s="16"/>
      <c r="L256" s="30"/>
      <c r="M256" s="30"/>
      <c r="N256" s="13"/>
    </row>
    <row r="257" spans="1:14" ht="14.25" customHeight="1" x14ac:dyDescent="0.25">
      <c r="A257" s="22"/>
      <c r="B257" s="7"/>
      <c r="C257" s="22"/>
      <c r="D257" s="19"/>
      <c r="E257" s="7"/>
      <c r="F257" s="18"/>
      <c r="G257" s="7"/>
      <c r="H257" s="15"/>
      <c r="I257" s="23"/>
      <c r="J257" s="16"/>
      <c r="K257" s="16"/>
      <c r="L257" s="30"/>
      <c r="M257" s="30"/>
      <c r="N257" s="13"/>
    </row>
    <row r="258" spans="1:14" ht="14.25" customHeight="1" x14ac:dyDescent="0.25">
      <c r="A258" s="21"/>
      <c r="B258" s="7"/>
      <c r="C258" s="22"/>
      <c r="D258" s="19"/>
      <c r="E258" s="7"/>
      <c r="F258" s="18"/>
      <c r="G258" s="7"/>
      <c r="H258" s="15"/>
      <c r="I258" s="24"/>
      <c r="J258" s="16"/>
      <c r="K258" s="16"/>
      <c r="L258" s="30"/>
      <c r="M258" s="30"/>
      <c r="N258" s="13"/>
    </row>
    <row r="259" spans="1:14" ht="14.25" customHeight="1" x14ac:dyDescent="0.25">
      <c r="A259" s="21"/>
      <c r="B259" s="7"/>
      <c r="C259" s="22"/>
      <c r="D259" s="7"/>
      <c r="E259" s="7"/>
      <c r="F259" s="18"/>
      <c r="G259" s="7"/>
      <c r="H259" s="15"/>
      <c r="I259" s="24"/>
      <c r="J259" s="16"/>
      <c r="K259" s="16"/>
      <c r="L259" s="30"/>
      <c r="M259" s="30"/>
      <c r="N259" s="13"/>
    </row>
    <row r="260" spans="1:14" ht="14.25" customHeight="1" x14ac:dyDescent="0.25">
      <c r="A260" s="22"/>
      <c r="B260" s="7"/>
      <c r="C260" s="22"/>
      <c r="D260" s="7"/>
      <c r="E260" s="22"/>
      <c r="F260" s="18"/>
      <c r="G260" s="22"/>
      <c r="H260" s="15"/>
      <c r="I260" s="23"/>
      <c r="J260" s="16"/>
      <c r="K260" s="16"/>
      <c r="L260" s="30"/>
      <c r="M260" s="30"/>
      <c r="N260" s="13"/>
    </row>
    <row r="261" spans="1:14" ht="14.25" customHeight="1" x14ac:dyDescent="0.25">
      <c r="A261" s="22"/>
      <c r="B261" s="7"/>
      <c r="C261" s="22"/>
      <c r="D261" s="7"/>
      <c r="E261" s="22"/>
      <c r="F261" s="18"/>
      <c r="G261" s="22"/>
      <c r="H261" s="15"/>
      <c r="I261" s="23"/>
      <c r="J261" s="16"/>
      <c r="K261" s="16"/>
      <c r="L261" s="30"/>
      <c r="M261" s="30"/>
      <c r="N261" s="13"/>
    </row>
    <row r="262" spans="1:14" ht="14.25" customHeight="1" x14ac:dyDescent="0.25">
      <c r="A262" s="7"/>
      <c r="B262" s="7"/>
      <c r="C262" s="22"/>
      <c r="D262" s="22"/>
      <c r="E262" s="7"/>
      <c r="F262" s="18"/>
      <c r="G262" s="7"/>
      <c r="H262" s="15"/>
      <c r="I262" s="23"/>
      <c r="J262" s="16"/>
      <c r="K262" s="16"/>
      <c r="L262" s="30"/>
      <c r="M262" s="30"/>
      <c r="N262" s="13"/>
    </row>
    <row r="263" spans="1:14" ht="14.25" customHeight="1" x14ac:dyDescent="0.25">
      <c r="A263" s="22"/>
      <c r="B263" s="22"/>
      <c r="C263" s="22"/>
      <c r="D263" s="22"/>
      <c r="E263" s="7"/>
      <c r="F263" s="18"/>
      <c r="G263" s="22"/>
      <c r="H263" s="15"/>
      <c r="I263" s="23"/>
      <c r="J263" s="16"/>
      <c r="K263" s="16"/>
      <c r="L263" s="30"/>
      <c r="M263" s="30"/>
      <c r="N263" s="13"/>
    </row>
    <row r="264" spans="1:14" ht="14.25" customHeight="1" x14ac:dyDescent="0.25">
      <c r="A264" s="7"/>
      <c r="B264" s="7"/>
      <c r="C264" s="22"/>
      <c r="D264" s="22"/>
      <c r="E264" s="7"/>
      <c r="F264" s="18"/>
      <c r="G264" s="22"/>
      <c r="H264" s="15"/>
      <c r="I264" s="23"/>
      <c r="J264" s="16"/>
      <c r="K264" s="16"/>
      <c r="L264" s="30"/>
      <c r="M264" s="30"/>
      <c r="N264" s="13"/>
    </row>
    <row r="265" spans="1:14" ht="14.25" customHeight="1" x14ac:dyDescent="0.25">
      <c r="A265" s="22"/>
      <c r="B265" s="22"/>
      <c r="C265" s="22"/>
      <c r="D265" s="22"/>
      <c r="E265" s="22"/>
      <c r="F265" s="18"/>
      <c r="G265" s="22"/>
      <c r="H265" s="15"/>
      <c r="I265" s="23"/>
      <c r="J265" s="16"/>
      <c r="K265" s="16"/>
      <c r="L265" s="32"/>
      <c r="M265" s="30"/>
      <c r="N265" s="13"/>
    </row>
    <row r="266" spans="1:14" ht="14.25" customHeight="1" x14ac:dyDescent="0.25">
      <c r="A266" s="22"/>
      <c r="B266" s="22"/>
      <c r="C266" s="22"/>
      <c r="D266" s="22"/>
      <c r="E266" s="22"/>
      <c r="F266" s="18"/>
      <c r="G266" s="22"/>
      <c r="H266" s="15"/>
      <c r="I266" s="23"/>
      <c r="J266" s="16"/>
      <c r="K266" s="16"/>
      <c r="L266" s="30"/>
      <c r="M266" s="30"/>
      <c r="N266" s="13"/>
    </row>
    <row r="267" spans="1:14" ht="14.25" customHeight="1" x14ac:dyDescent="0.25">
      <c r="A267" s="7"/>
      <c r="B267" s="7"/>
      <c r="C267" s="22"/>
      <c r="D267" s="22"/>
      <c r="E267" s="7"/>
      <c r="F267" s="18"/>
      <c r="G267" s="14"/>
      <c r="H267" s="15"/>
      <c r="I267" s="23"/>
      <c r="J267" s="16"/>
      <c r="K267" s="16"/>
      <c r="L267" s="30"/>
      <c r="M267" s="30"/>
      <c r="N267" s="13"/>
    </row>
    <row r="268" spans="1:14" ht="14.25" customHeight="1" x14ac:dyDescent="0.25">
      <c r="A268" s="7"/>
      <c r="B268" s="7"/>
      <c r="C268" s="22"/>
      <c r="D268" s="22"/>
      <c r="E268" s="7"/>
      <c r="F268" s="18"/>
      <c r="G268" s="14"/>
      <c r="H268" s="15"/>
      <c r="I268" s="23"/>
      <c r="J268" s="16"/>
      <c r="K268" s="16"/>
      <c r="L268" s="30"/>
      <c r="M268" s="30"/>
      <c r="N268" s="13"/>
    </row>
    <row r="269" spans="1:14" ht="14.25" customHeight="1" x14ac:dyDescent="0.25">
      <c r="A269" s="7"/>
      <c r="B269" s="7"/>
      <c r="C269" s="22"/>
      <c r="D269" s="22"/>
      <c r="E269" s="7"/>
      <c r="F269" s="18"/>
      <c r="G269" s="14"/>
      <c r="H269" s="15"/>
      <c r="I269" s="23"/>
      <c r="J269" s="16"/>
      <c r="K269" s="16"/>
      <c r="L269" s="30"/>
      <c r="M269" s="30"/>
      <c r="N269" s="13"/>
    </row>
    <row r="270" spans="1:14" ht="14.25" customHeight="1" x14ac:dyDescent="0.25">
      <c r="A270" s="7"/>
      <c r="B270" s="7"/>
      <c r="C270" s="22"/>
      <c r="D270" s="22"/>
      <c r="E270" s="7"/>
      <c r="F270" s="18"/>
      <c r="G270" s="14"/>
      <c r="H270" s="15"/>
      <c r="I270" s="23"/>
      <c r="J270" s="16"/>
      <c r="K270" s="16"/>
      <c r="L270" s="30"/>
      <c r="M270" s="30"/>
      <c r="N270" s="13"/>
    </row>
    <row r="271" spans="1:14" ht="14.25" customHeight="1" x14ac:dyDescent="0.25">
      <c r="A271" s="7"/>
      <c r="B271" s="7"/>
      <c r="C271" s="22"/>
      <c r="D271" s="22"/>
      <c r="E271" s="7"/>
      <c r="F271" s="18"/>
      <c r="G271" s="14"/>
      <c r="H271" s="15"/>
      <c r="I271" s="23"/>
      <c r="J271" s="16"/>
      <c r="K271" s="16"/>
      <c r="L271" s="30"/>
      <c r="M271" s="30"/>
      <c r="N271" s="13"/>
    </row>
    <row r="272" spans="1:14" ht="14.25" customHeight="1" x14ac:dyDescent="0.25">
      <c r="A272" s="7"/>
      <c r="B272" s="7"/>
      <c r="C272" s="22"/>
      <c r="D272" s="22"/>
      <c r="E272" s="7"/>
      <c r="F272" s="18"/>
      <c r="G272" s="14"/>
      <c r="H272" s="15"/>
      <c r="I272" s="23"/>
      <c r="J272" s="16"/>
      <c r="K272" s="16"/>
      <c r="L272" s="30"/>
      <c r="M272" s="30"/>
      <c r="N272" s="13"/>
    </row>
    <row r="273" spans="1:14" ht="14.25" customHeight="1" x14ac:dyDescent="0.25">
      <c r="A273" s="7"/>
      <c r="B273" s="7"/>
      <c r="C273" s="22"/>
      <c r="D273" s="22"/>
      <c r="E273" s="7"/>
      <c r="F273" s="18"/>
      <c r="G273" s="14"/>
      <c r="H273" s="15"/>
      <c r="I273" s="23"/>
      <c r="J273" s="16"/>
      <c r="K273" s="16"/>
      <c r="L273" s="30"/>
      <c r="M273" s="30"/>
      <c r="N273" s="13"/>
    </row>
    <row r="274" spans="1:14" ht="14.25" customHeight="1" x14ac:dyDescent="0.25">
      <c r="A274" s="7"/>
      <c r="B274" s="7"/>
      <c r="C274" s="22"/>
      <c r="D274" s="22"/>
      <c r="E274" s="7"/>
      <c r="F274" s="18"/>
      <c r="G274" s="14"/>
      <c r="H274" s="15"/>
      <c r="I274" s="23"/>
      <c r="J274" s="16"/>
      <c r="K274" s="16"/>
      <c r="L274" s="30"/>
      <c r="M274" s="30"/>
      <c r="N274" s="13"/>
    </row>
    <row r="275" spans="1:14" ht="14.25" customHeight="1" x14ac:dyDescent="0.25">
      <c r="A275" s="7"/>
      <c r="B275" s="7"/>
      <c r="C275" s="22"/>
      <c r="D275" s="22"/>
      <c r="E275" s="7"/>
      <c r="F275" s="18"/>
      <c r="G275" s="14"/>
      <c r="H275" s="15"/>
      <c r="I275" s="23"/>
      <c r="J275" s="16"/>
      <c r="K275" s="16"/>
      <c r="L275" s="30"/>
      <c r="M275" s="30"/>
      <c r="N275" s="13"/>
    </row>
    <row r="276" spans="1:14" ht="14.25" customHeight="1" x14ac:dyDescent="0.25">
      <c r="A276" s="22"/>
      <c r="B276" s="7"/>
      <c r="C276" s="22"/>
      <c r="D276" s="22"/>
      <c r="E276" s="22"/>
      <c r="F276" s="18"/>
      <c r="G276" s="14"/>
      <c r="H276" s="15"/>
      <c r="I276" s="23"/>
      <c r="J276" s="16"/>
      <c r="K276" s="16"/>
      <c r="L276" s="30"/>
      <c r="M276" s="30"/>
      <c r="N276" s="13"/>
    </row>
    <row r="277" spans="1:14" ht="14.25" customHeight="1" x14ac:dyDescent="0.25">
      <c r="A277" s="22"/>
      <c r="B277" s="7"/>
      <c r="C277" s="22"/>
      <c r="D277" s="22"/>
      <c r="E277" s="22"/>
      <c r="F277" s="18"/>
      <c r="G277" s="14"/>
      <c r="H277" s="15"/>
      <c r="I277" s="23"/>
      <c r="J277" s="16"/>
      <c r="K277" s="16"/>
      <c r="L277" s="30"/>
      <c r="M277" s="30"/>
      <c r="N277" s="13"/>
    </row>
    <row r="278" spans="1:14" ht="14.25" customHeight="1" x14ac:dyDescent="0.25">
      <c r="A278" s="22"/>
      <c r="B278" s="7"/>
      <c r="C278" s="22"/>
      <c r="D278" s="22"/>
      <c r="E278" s="22"/>
      <c r="F278" s="18"/>
      <c r="G278" s="14"/>
      <c r="H278" s="15"/>
      <c r="I278" s="23"/>
      <c r="J278" s="16"/>
      <c r="K278" s="16"/>
      <c r="L278" s="30"/>
      <c r="M278" s="30"/>
      <c r="N278" s="13"/>
    </row>
    <row r="279" spans="1:14" ht="14.25" customHeight="1" x14ac:dyDescent="0.25">
      <c r="A279" s="22"/>
      <c r="B279" s="7"/>
      <c r="C279" s="22"/>
      <c r="D279" s="22"/>
      <c r="E279" s="22"/>
      <c r="F279" s="18"/>
      <c r="G279" s="14"/>
      <c r="H279" s="15"/>
      <c r="I279" s="23"/>
      <c r="J279" s="16"/>
      <c r="K279" s="16"/>
      <c r="L279" s="30"/>
      <c r="M279" s="30"/>
      <c r="N279" s="13"/>
    </row>
    <row r="280" spans="1:14" ht="14.25" customHeight="1" x14ac:dyDescent="0.25">
      <c r="A280" s="22"/>
      <c r="B280" s="7"/>
      <c r="C280" s="22"/>
      <c r="D280" s="22"/>
      <c r="E280" s="22"/>
      <c r="F280" s="18"/>
      <c r="G280" s="14"/>
      <c r="H280" s="15"/>
      <c r="I280" s="23"/>
      <c r="J280" s="16"/>
      <c r="K280" s="16"/>
      <c r="L280" s="30"/>
      <c r="M280" s="30"/>
      <c r="N280" s="13"/>
    </row>
    <row r="281" spans="1:14" ht="14.25" customHeight="1" x14ac:dyDescent="0.25">
      <c r="A281" s="22"/>
      <c r="B281" s="7"/>
      <c r="C281" s="22"/>
      <c r="D281" s="22"/>
      <c r="E281" s="22"/>
      <c r="F281" s="18"/>
      <c r="G281" s="14"/>
      <c r="H281" s="15"/>
      <c r="I281" s="23"/>
      <c r="J281" s="16"/>
      <c r="K281" s="16"/>
      <c r="L281" s="30"/>
      <c r="M281" s="30"/>
      <c r="N281" s="13"/>
    </row>
    <row r="282" spans="1:14" ht="14.25" customHeight="1" x14ac:dyDescent="0.25">
      <c r="A282" s="8"/>
      <c r="B282" s="7"/>
      <c r="C282" s="22"/>
      <c r="D282" s="22"/>
      <c r="E282" s="14"/>
      <c r="F282" s="18"/>
      <c r="G282" s="14"/>
      <c r="H282" s="15"/>
      <c r="I282" s="23"/>
      <c r="J282" s="16"/>
      <c r="K282" s="16"/>
      <c r="L282" s="30"/>
      <c r="M282" s="30"/>
      <c r="N282" s="13"/>
    </row>
    <row r="283" spans="1:14" ht="14.25" customHeight="1" x14ac:dyDescent="0.25">
      <c r="A283" s="5"/>
      <c r="B283" s="5"/>
      <c r="C283" s="5"/>
      <c r="D283" s="14"/>
      <c r="E283" s="14"/>
      <c r="F283" s="14"/>
      <c r="G283" s="14"/>
      <c r="H283" s="14"/>
      <c r="I283" s="14"/>
      <c r="J283" s="16"/>
      <c r="K283" s="16"/>
      <c r="L283" s="32"/>
      <c r="M283" s="30"/>
      <c r="N283" s="13"/>
    </row>
    <row r="284" spans="1:14" ht="14.25" customHeight="1" x14ac:dyDescent="0.25">
      <c r="A284" s="5"/>
      <c r="B284" s="5"/>
      <c r="C284" s="5"/>
      <c r="D284" s="14"/>
      <c r="E284" s="14"/>
      <c r="F284" s="14"/>
      <c r="G284" s="14"/>
      <c r="H284" s="14"/>
      <c r="I284" s="14"/>
      <c r="J284" s="16"/>
      <c r="K284" s="16"/>
      <c r="L284" s="15"/>
      <c r="M284" s="15"/>
      <c r="N284" s="13"/>
    </row>
    <row r="285" spans="1:14" ht="14.25" customHeight="1" x14ac:dyDescent="0.25">
      <c r="A285" s="5"/>
      <c r="B285" s="5"/>
      <c r="C285" s="5"/>
      <c r="D285" s="14"/>
      <c r="E285" s="14"/>
      <c r="F285" s="14"/>
      <c r="G285" s="14"/>
      <c r="H285" s="14"/>
      <c r="I285" s="14"/>
      <c r="J285" s="16"/>
      <c r="K285" s="16"/>
      <c r="L285" s="15"/>
      <c r="M285" s="15"/>
      <c r="N285" s="13"/>
    </row>
    <row r="286" spans="1:14" ht="14.25" customHeight="1" x14ac:dyDescent="0.25">
      <c r="A286" s="5"/>
      <c r="B286" s="5"/>
      <c r="C286" s="5"/>
      <c r="D286" s="14"/>
      <c r="E286" s="14"/>
      <c r="F286" s="14"/>
      <c r="G286" s="14"/>
      <c r="H286" s="14"/>
      <c r="I286" s="14"/>
      <c r="J286" s="16"/>
      <c r="K286" s="16"/>
      <c r="L286" s="15"/>
      <c r="M286" s="15"/>
      <c r="N286" s="13"/>
    </row>
    <row r="287" spans="1:14" ht="14.25" customHeight="1" x14ac:dyDescent="0.25">
      <c r="A287" s="5"/>
      <c r="B287" s="5"/>
      <c r="C287" s="5"/>
      <c r="D287" s="14"/>
      <c r="E287" s="14"/>
      <c r="F287" s="14"/>
      <c r="G287" s="14"/>
      <c r="H287" s="14"/>
      <c r="I287" s="14"/>
      <c r="J287" s="16"/>
      <c r="K287" s="16"/>
      <c r="L287" s="15"/>
      <c r="M287" s="15"/>
      <c r="N287" s="13"/>
    </row>
    <row r="288" spans="1:14" ht="14.25" customHeight="1" x14ac:dyDescent="0.25">
      <c r="A288" s="5"/>
      <c r="B288" s="5"/>
      <c r="C288" s="5"/>
      <c r="D288" s="14"/>
      <c r="E288" s="14"/>
      <c r="F288" s="14"/>
      <c r="G288" s="14"/>
      <c r="H288" s="14"/>
      <c r="I288" s="14"/>
      <c r="J288" s="16"/>
      <c r="K288" s="16"/>
      <c r="L288" s="15"/>
      <c r="M288" s="15"/>
      <c r="N288" s="13"/>
    </row>
    <row r="289" spans="1:14" ht="14.25" customHeight="1" x14ac:dyDescent="0.25">
      <c r="A289" s="5"/>
      <c r="B289" s="5"/>
      <c r="C289" s="5"/>
      <c r="D289" s="14"/>
      <c r="E289" s="14"/>
      <c r="F289" s="14"/>
      <c r="G289" s="14"/>
      <c r="H289" s="14"/>
      <c r="I289" s="14"/>
      <c r="J289" s="16"/>
      <c r="K289" s="16"/>
      <c r="L289" s="15"/>
      <c r="M289" s="15"/>
      <c r="N289" s="13"/>
    </row>
    <row r="290" spans="1:14" ht="14.25" customHeight="1" x14ac:dyDescent="0.25">
      <c r="A290" s="5"/>
      <c r="B290" s="5"/>
      <c r="C290" s="5"/>
      <c r="D290" s="14"/>
      <c r="E290" s="14"/>
      <c r="F290" s="14"/>
      <c r="G290" s="14"/>
      <c r="H290" s="14"/>
      <c r="I290" s="14"/>
      <c r="J290" s="16"/>
      <c r="K290" s="16"/>
      <c r="L290" s="15"/>
      <c r="M290" s="15"/>
      <c r="N290" s="13"/>
    </row>
    <row r="291" spans="1:14" ht="14.25" customHeight="1" x14ac:dyDescent="0.25">
      <c r="A291" s="5"/>
      <c r="B291" s="5"/>
      <c r="C291" s="5"/>
      <c r="D291" s="14"/>
      <c r="E291" s="14"/>
      <c r="F291" s="14"/>
      <c r="G291" s="14"/>
      <c r="H291" s="14"/>
      <c r="I291" s="14"/>
      <c r="J291" s="16"/>
      <c r="K291" s="16"/>
      <c r="L291" s="15"/>
      <c r="M291" s="15"/>
      <c r="N291" s="13"/>
    </row>
    <row r="292" spans="1:14" ht="14.25" customHeight="1" x14ac:dyDescent="0.25">
      <c r="A292" s="5"/>
      <c r="B292" s="5"/>
      <c r="C292" s="5"/>
      <c r="D292" s="14"/>
      <c r="E292" s="14"/>
      <c r="F292" s="14"/>
      <c r="G292" s="14"/>
      <c r="H292" s="14"/>
      <c r="I292" s="14"/>
      <c r="J292" s="16"/>
      <c r="K292" s="16"/>
      <c r="L292" s="15"/>
      <c r="M292" s="15"/>
      <c r="N292" s="13"/>
    </row>
    <row r="293" spans="1:14" ht="14.25" customHeight="1" x14ac:dyDescent="0.25">
      <c r="A293" s="5"/>
      <c r="B293" s="5"/>
      <c r="C293" s="5"/>
      <c r="D293" s="14"/>
      <c r="E293" s="14"/>
      <c r="F293" s="14"/>
      <c r="G293" s="14"/>
      <c r="H293" s="14"/>
      <c r="I293" s="14"/>
      <c r="J293" s="16"/>
      <c r="K293" s="16"/>
      <c r="L293" s="15"/>
      <c r="M293" s="15"/>
      <c r="N293" s="13"/>
    </row>
    <row r="294" spans="1:14" ht="14.25" customHeight="1" x14ac:dyDescent="0.25">
      <c r="A294" s="5"/>
      <c r="B294" s="5"/>
      <c r="C294" s="5"/>
      <c r="D294" s="14"/>
      <c r="E294" s="14"/>
      <c r="F294" s="14"/>
      <c r="G294" s="14"/>
      <c r="H294" s="14"/>
      <c r="I294" s="14"/>
      <c r="J294" s="16"/>
      <c r="K294" s="16"/>
      <c r="L294" s="15"/>
      <c r="M294" s="15"/>
      <c r="N294" s="13"/>
    </row>
    <row r="295" spans="1:14" ht="14.25" customHeight="1" x14ac:dyDescent="0.25">
      <c r="A295" s="5"/>
      <c r="B295" s="5"/>
      <c r="C295" s="5"/>
      <c r="D295" s="14"/>
      <c r="E295" s="14"/>
      <c r="F295" s="14"/>
      <c r="G295" s="14"/>
      <c r="H295" s="14"/>
      <c r="I295" s="14"/>
      <c r="J295" s="16"/>
      <c r="K295" s="16"/>
      <c r="L295" s="15"/>
      <c r="M295" s="15"/>
      <c r="N295" s="13"/>
    </row>
    <row r="296" spans="1:14" ht="14.25" customHeight="1" x14ac:dyDescent="0.25">
      <c r="A296" s="5"/>
      <c r="B296" s="5"/>
      <c r="C296" s="5"/>
      <c r="D296" s="14"/>
      <c r="E296" s="14"/>
      <c r="F296" s="14"/>
      <c r="G296" s="14"/>
      <c r="H296" s="14"/>
      <c r="I296" s="14"/>
      <c r="J296" s="16"/>
      <c r="K296" s="16"/>
      <c r="L296" s="15"/>
      <c r="M296" s="15"/>
      <c r="N296" s="13"/>
    </row>
    <row r="297" spans="1:14" ht="14.25" customHeight="1" x14ac:dyDescent="0.25">
      <c r="A297" s="5"/>
      <c r="B297" s="5"/>
      <c r="C297" s="5"/>
      <c r="D297" s="14"/>
      <c r="E297" s="14"/>
      <c r="F297" s="14"/>
      <c r="G297" s="14"/>
      <c r="H297" s="14"/>
      <c r="I297" s="14"/>
      <c r="J297" s="16"/>
      <c r="K297" s="16"/>
      <c r="L297" s="15"/>
      <c r="M297" s="15"/>
      <c r="N297" s="13"/>
    </row>
    <row r="298" spans="1:14" ht="14.25" customHeight="1" x14ac:dyDescent="0.25">
      <c r="A298" s="5"/>
      <c r="B298" s="5"/>
      <c r="C298" s="5"/>
      <c r="D298" s="14"/>
      <c r="E298" s="14"/>
      <c r="F298" s="14"/>
      <c r="G298" s="14"/>
      <c r="H298" s="14"/>
      <c r="I298" s="14"/>
      <c r="J298" s="16"/>
      <c r="K298" s="16"/>
      <c r="L298" s="15"/>
      <c r="M298" s="15"/>
      <c r="N298" s="13"/>
    </row>
    <row r="299" spans="1:14" ht="14.25" customHeight="1" x14ac:dyDescent="0.25">
      <c r="A299" s="5"/>
      <c r="B299" s="5"/>
      <c r="C299" s="5"/>
      <c r="D299" s="14"/>
      <c r="E299" s="14"/>
      <c r="F299" s="14"/>
      <c r="G299" s="14"/>
      <c r="H299" s="14"/>
      <c r="I299" s="14"/>
      <c r="J299" s="16"/>
      <c r="K299" s="16"/>
      <c r="L299" s="15"/>
      <c r="M299" s="15"/>
      <c r="N299" s="13"/>
    </row>
    <row r="300" spans="1:14" ht="14.25" customHeight="1" x14ac:dyDescent="0.25">
      <c r="A300" s="5"/>
      <c r="B300" s="5"/>
      <c r="C300" s="5"/>
      <c r="D300" s="14"/>
      <c r="E300" s="14"/>
      <c r="F300" s="14"/>
      <c r="G300" s="14"/>
      <c r="H300" s="14"/>
      <c r="I300" s="14"/>
      <c r="J300" s="16"/>
      <c r="K300" s="16"/>
      <c r="L300" s="15"/>
      <c r="M300" s="15"/>
      <c r="N300" s="13"/>
    </row>
    <row r="301" spans="1:14" ht="14.25" customHeight="1" x14ac:dyDescent="0.25">
      <c r="A301" s="5"/>
      <c r="B301" s="5"/>
      <c r="C301" s="5"/>
      <c r="D301" s="14"/>
      <c r="E301" s="14"/>
      <c r="F301" s="14"/>
      <c r="G301" s="14"/>
      <c r="H301" s="14"/>
      <c r="I301" s="14"/>
      <c r="J301" s="16"/>
      <c r="K301" s="16"/>
      <c r="L301" s="15"/>
      <c r="M301" s="15"/>
      <c r="N301" s="13"/>
    </row>
    <row r="302" spans="1:14" ht="14.25" customHeight="1" x14ac:dyDescent="0.25">
      <c r="A302" s="5"/>
      <c r="B302" s="5"/>
      <c r="C302" s="5"/>
      <c r="D302" s="14"/>
      <c r="E302" s="14"/>
      <c r="F302" s="14"/>
      <c r="G302" s="14"/>
      <c r="H302" s="14"/>
      <c r="I302" s="14"/>
      <c r="J302" s="16"/>
      <c r="K302" s="16"/>
      <c r="L302" s="15"/>
      <c r="M302" s="15"/>
      <c r="N302" s="13"/>
    </row>
    <row r="303" spans="1:14" ht="14.25" customHeight="1" x14ac:dyDescent="0.25">
      <c r="A303" s="5"/>
      <c r="B303" s="5"/>
      <c r="C303" s="5"/>
      <c r="D303" s="14"/>
      <c r="E303" s="14"/>
      <c r="F303" s="14"/>
      <c r="G303" s="14"/>
      <c r="H303" s="14"/>
      <c r="I303" s="14"/>
      <c r="J303" s="16"/>
      <c r="K303" s="16"/>
      <c r="L303" s="15"/>
      <c r="M303" s="15"/>
      <c r="N303" s="13"/>
    </row>
    <row r="304" spans="1:14" ht="14.25" customHeight="1" x14ac:dyDescent="0.25">
      <c r="A304" s="5"/>
      <c r="B304" s="5"/>
      <c r="C304" s="5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3"/>
    </row>
    <row r="305" spans="1:14" ht="14.25" customHeight="1" x14ac:dyDescent="0.25">
      <c r="A305" s="5"/>
      <c r="B305" s="5"/>
      <c r="C305" s="5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3"/>
    </row>
    <row r="306" spans="1:14" ht="14.25" customHeight="1" x14ac:dyDescent="0.25">
      <c r="A306" s="5"/>
      <c r="B306" s="5"/>
      <c r="C306" s="5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3"/>
    </row>
    <row r="307" spans="1:14" ht="14.25" customHeight="1" x14ac:dyDescent="0.25">
      <c r="A307" s="5"/>
      <c r="B307" s="5"/>
      <c r="C307" s="5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3"/>
    </row>
    <row r="308" spans="1:14" ht="14.25" customHeight="1" x14ac:dyDescent="0.25">
      <c r="A308" s="5"/>
      <c r="B308" s="5"/>
      <c r="C308" s="5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3"/>
    </row>
    <row r="309" spans="1:14" ht="14.25" customHeight="1" x14ac:dyDescent="0.25">
      <c r="A309" s="5"/>
      <c r="B309" s="5"/>
      <c r="C309" s="5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3"/>
    </row>
    <row r="310" spans="1:14" ht="14.25" customHeight="1" x14ac:dyDescent="0.25">
      <c r="A310" s="5"/>
      <c r="B310" s="5"/>
      <c r="C310" s="5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3"/>
    </row>
    <row r="311" spans="1:14" ht="14.25" customHeight="1" x14ac:dyDescent="0.25">
      <c r="A311" s="5"/>
      <c r="B311" s="5"/>
      <c r="C311" s="5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3"/>
    </row>
    <row r="312" spans="1:14" ht="14.25" customHeight="1" x14ac:dyDescent="0.25">
      <c r="A312" s="5"/>
      <c r="B312" s="5"/>
      <c r="C312" s="5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3"/>
    </row>
    <row r="313" spans="1:14" ht="14.25" customHeight="1" x14ac:dyDescent="0.25">
      <c r="A313" s="5"/>
      <c r="B313" s="5"/>
      <c r="C313" s="5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3"/>
    </row>
    <row r="314" spans="1:14" ht="14.25" customHeight="1" x14ac:dyDescent="0.25">
      <c r="A314" s="5"/>
      <c r="B314" s="5"/>
      <c r="C314" s="5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3"/>
    </row>
    <row r="315" spans="1:14" ht="14.25" customHeight="1" x14ac:dyDescent="0.25">
      <c r="A315" s="5"/>
      <c r="B315" s="5"/>
      <c r="C315" s="5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3"/>
    </row>
    <row r="316" spans="1:14" ht="14.25" customHeight="1" x14ac:dyDescent="0.25">
      <c r="A316" s="5"/>
      <c r="B316" s="5"/>
      <c r="C316" s="5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3"/>
    </row>
    <row r="317" spans="1:14" ht="14.25" customHeight="1" x14ac:dyDescent="0.25">
      <c r="A317" s="5"/>
      <c r="B317" s="5"/>
      <c r="C317" s="5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3"/>
    </row>
    <row r="318" spans="1:14" ht="14.25" customHeight="1" x14ac:dyDescent="0.25">
      <c r="A318" s="5"/>
      <c r="B318" s="5"/>
      <c r="C318" s="5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3"/>
    </row>
    <row r="319" spans="1:14" ht="14.25" customHeight="1" x14ac:dyDescent="0.25">
      <c r="A319" s="5"/>
      <c r="B319" s="5"/>
      <c r="C319" s="5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3"/>
    </row>
    <row r="320" spans="1:14" ht="14.25" customHeight="1" x14ac:dyDescent="0.25">
      <c r="A320" s="5"/>
      <c r="B320" s="5"/>
      <c r="C320" s="5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3"/>
    </row>
    <row r="321" spans="1:14" ht="14.25" customHeight="1" x14ac:dyDescent="0.25">
      <c r="A321" s="5"/>
      <c r="B321" s="5"/>
      <c r="C321" s="5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3"/>
    </row>
    <row r="322" spans="1:14" ht="14.25" customHeight="1" x14ac:dyDescent="0.25">
      <c r="A322" s="5"/>
      <c r="B322" s="5"/>
      <c r="C322" s="5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3"/>
    </row>
    <row r="323" spans="1:14" ht="14.25" customHeight="1" x14ac:dyDescent="0.25">
      <c r="A323" s="5"/>
      <c r="B323" s="5"/>
      <c r="C323" s="5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3"/>
    </row>
    <row r="324" spans="1:14" ht="14.25" customHeight="1" x14ac:dyDescent="0.25">
      <c r="A324" s="5"/>
      <c r="B324" s="5"/>
      <c r="C324" s="5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3"/>
    </row>
    <row r="325" spans="1:14" ht="14.25" customHeight="1" x14ac:dyDescent="0.25">
      <c r="A325" s="5"/>
      <c r="B325" s="5"/>
      <c r="C325" s="5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3"/>
    </row>
    <row r="326" spans="1:14" ht="14.25" customHeight="1" x14ac:dyDescent="0.25">
      <c r="A326" s="5"/>
      <c r="B326" s="5"/>
      <c r="C326" s="5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3"/>
    </row>
  </sheetData>
  <sortState ref="A7:M48">
    <sortCondition ref="C7:C4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4W4855</vt:lpstr>
    </vt:vector>
  </TitlesOfParts>
  <Company>Montana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Koon</dc:creator>
  <cp:lastModifiedBy>Doug</cp:lastModifiedBy>
  <cp:lastPrinted>2012-01-11T18:21:09Z</cp:lastPrinted>
  <dcterms:created xsi:type="dcterms:W3CDTF">2011-07-27T14:46:18Z</dcterms:created>
  <dcterms:modified xsi:type="dcterms:W3CDTF">2018-04-18T17:36:36Z</dcterms:modified>
</cp:coreProperties>
</file>